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ton Manor\Results\2017-18 Winter Results\"/>
    </mc:Choice>
  </mc:AlternateContent>
  <xr:revisionPtr revIDLastSave="0" documentId="13_ncr:1_{9E2513EB-8D89-4D6F-A705-7BD8A38BF6FC}" xr6:coauthVersionLast="47" xr6:coauthVersionMax="47" xr10:uidLastSave="{00000000-0000-0000-0000-000000000000}"/>
  <bookViews>
    <workbookView xWindow="-120" yWindow="-120" windowWidth="24240" windowHeight="13260" xr2:uid="{00000000-000D-0000-FFFF-FFFF00000000}"/>
  </bookViews>
  <sheets>
    <sheet name="Results" sheetId="1" r:id="rId1"/>
    <sheet name="data sheet" sheetId="2" r:id="rId2"/>
    <sheet name="Sheet3" sheetId="3" r:id="rId3"/>
  </sheets>
  <definedNames>
    <definedName name="_xlnm._FilterDatabase" localSheetId="0" hidden="1">Results!$A$1:$G$154</definedName>
    <definedName name="_xlnm.Print_Area" localSheetId="0">Results!$A$1:$R$158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1" l="1"/>
  <c r="C137" i="1"/>
  <c r="C120" i="1" l="1"/>
  <c r="D120" i="1"/>
  <c r="C121" i="1"/>
  <c r="D121" i="1"/>
  <c r="C122" i="1"/>
  <c r="D122" i="1"/>
  <c r="C123" i="1"/>
  <c r="D123" i="1"/>
  <c r="C124" i="1"/>
  <c r="D124" i="1"/>
  <c r="I124" i="1" s="1"/>
  <c r="C125" i="1"/>
  <c r="D125" i="1"/>
  <c r="I125" i="1" s="1"/>
  <c r="C126" i="1"/>
  <c r="D126" i="1"/>
  <c r="I126" i="1" s="1"/>
  <c r="C127" i="1"/>
  <c r="D127" i="1"/>
  <c r="C128" i="1"/>
  <c r="D128" i="1"/>
  <c r="C129" i="1"/>
  <c r="D129" i="1"/>
  <c r="I129" i="1" s="1"/>
  <c r="C130" i="1"/>
  <c r="D130" i="1"/>
  <c r="I130" i="1" s="1"/>
  <c r="C131" i="1"/>
  <c r="D131" i="1"/>
  <c r="C132" i="1"/>
  <c r="D132" i="1"/>
  <c r="C133" i="1"/>
  <c r="D133" i="1"/>
  <c r="I133" i="1" s="1"/>
  <c r="C134" i="1"/>
  <c r="D134" i="1"/>
  <c r="I134" i="1" s="1"/>
  <c r="C135" i="1"/>
  <c r="D135" i="1"/>
  <c r="C136" i="1"/>
  <c r="D136" i="1"/>
  <c r="D137" i="1"/>
  <c r="I137" i="1" s="1"/>
  <c r="C138" i="1"/>
  <c r="D138" i="1"/>
  <c r="I138" i="1" s="1"/>
  <c r="C139" i="1"/>
  <c r="D139" i="1"/>
  <c r="C140" i="1"/>
  <c r="D140" i="1"/>
  <c r="C141" i="1"/>
  <c r="D141" i="1"/>
  <c r="I141" i="1" s="1"/>
  <c r="C142" i="1"/>
  <c r="D142" i="1"/>
  <c r="I142" i="1" s="1"/>
  <c r="C143" i="1"/>
  <c r="D143" i="1"/>
  <c r="C144" i="1"/>
  <c r="D144" i="1"/>
  <c r="C145" i="1"/>
  <c r="D145" i="1"/>
  <c r="I145" i="1" s="1"/>
  <c r="C146" i="1"/>
  <c r="D146" i="1"/>
  <c r="I146" i="1" s="1"/>
  <c r="C147" i="1"/>
  <c r="D147" i="1"/>
  <c r="C148" i="1"/>
  <c r="D148" i="1"/>
  <c r="C149" i="1"/>
  <c r="D149" i="1"/>
  <c r="I149" i="1" s="1"/>
  <c r="C150" i="1"/>
  <c r="D150" i="1"/>
  <c r="I150" i="1" s="1"/>
  <c r="C151" i="1"/>
  <c r="D151" i="1"/>
  <c r="C152" i="1"/>
  <c r="D152" i="1"/>
  <c r="C153" i="1"/>
  <c r="D153" i="1"/>
  <c r="C154" i="1"/>
  <c r="D154" i="1"/>
  <c r="D119" i="1"/>
  <c r="C119" i="1"/>
  <c r="I144" i="1" l="1"/>
  <c r="I128" i="1"/>
  <c r="I136" i="1"/>
  <c r="I152" i="1"/>
  <c r="I122" i="1"/>
  <c r="I148" i="1"/>
  <c r="I132" i="1"/>
  <c r="I140" i="1"/>
  <c r="I127" i="1"/>
  <c r="I120" i="1"/>
  <c r="I143" i="1"/>
  <c r="I147" i="1"/>
  <c r="I131" i="1"/>
  <c r="I151" i="1"/>
  <c r="I135" i="1"/>
  <c r="I119" i="1"/>
  <c r="I139" i="1"/>
  <c r="I123" i="1"/>
  <c r="I121" i="1"/>
  <c r="C3" i="1"/>
  <c r="D3" i="1"/>
  <c r="I3" i="1" s="1"/>
  <c r="C4" i="1"/>
  <c r="D4" i="1"/>
  <c r="I4" i="1" s="1"/>
  <c r="C5" i="1"/>
  <c r="D5" i="1"/>
  <c r="I5" i="1" s="1"/>
  <c r="C6" i="1"/>
  <c r="D6" i="1"/>
  <c r="I6" i="1" s="1"/>
  <c r="C7" i="1"/>
  <c r="D7" i="1"/>
  <c r="I7" i="1" s="1"/>
  <c r="C8" i="1"/>
  <c r="D8" i="1"/>
  <c r="I8" i="1" s="1"/>
  <c r="C9" i="1"/>
  <c r="D9" i="1"/>
  <c r="I9" i="1" s="1"/>
  <c r="C10" i="1"/>
  <c r="D10" i="1"/>
  <c r="I10" i="1" s="1"/>
  <c r="C11" i="1"/>
  <c r="D11" i="1"/>
  <c r="I11" i="1" s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D2" i="1"/>
  <c r="C2" i="1"/>
  <c r="J7" i="1" l="1"/>
  <c r="J3" i="1"/>
  <c r="J11" i="1"/>
  <c r="J5" i="1"/>
  <c r="J9" i="1"/>
  <c r="L122" i="1"/>
  <c r="L126" i="1"/>
  <c r="L134" i="1"/>
  <c r="L142" i="1"/>
  <c r="L150" i="1"/>
  <c r="M122" i="1"/>
  <c r="M130" i="1"/>
  <c r="M138" i="1"/>
  <c r="M146" i="1"/>
  <c r="M154" i="1"/>
  <c r="L123" i="1"/>
  <c r="L131" i="1"/>
  <c r="L139" i="1"/>
  <c r="L147" i="1"/>
  <c r="J117" i="1"/>
  <c r="I117" i="1"/>
  <c r="J115" i="1"/>
  <c r="I115" i="1"/>
  <c r="I113" i="1"/>
  <c r="J113" i="1"/>
  <c r="J111" i="1"/>
  <c r="I111" i="1"/>
  <c r="J109" i="1"/>
  <c r="I109" i="1"/>
  <c r="J107" i="1"/>
  <c r="I107" i="1"/>
  <c r="J105" i="1"/>
  <c r="I105" i="1"/>
  <c r="J103" i="1"/>
  <c r="I103" i="1"/>
  <c r="J101" i="1"/>
  <c r="I101" i="1"/>
  <c r="J99" i="1"/>
  <c r="I99" i="1"/>
  <c r="I97" i="1"/>
  <c r="J97" i="1"/>
  <c r="J95" i="1"/>
  <c r="I95" i="1"/>
  <c r="J93" i="1"/>
  <c r="I93" i="1"/>
  <c r="J91" i="1"/>
  <c r="I91" i="1"/>
  <c r="J89" i="1"/>
  <c r="I89" i="1"/>
  <c r="J87" i="1"/>
  <c r="I87" i="1"/>
  <c r="J85" i="1"/>
  <c r="I85" i="1"/>
  <c r="J83" i="1"/>
  <c r="I83" i="1"/>
  <c r="J81" i="1"/>
  <c r="I81" i="1"/>
  <c r="J79" i="1"/>
  <c r="I79" i="1"/>
  <c r="J77" i="1"/>
  <c r="I77" i="1"/>
  <c r="J75" i="1"/>
  <c r="I75" i="1"/>
  <c r="J73" i="1"/>
  <c r="I73" i="1"/>
  <c r="J71" i="1"/>
  <c r="I71" i="1"/>
  <c r="J69" i="1"/>
  <c r="I69" i="1"/>
  <c r="J67" i="1"/>
  <c r="I67" i="1"/>
  <c r="L128" i="1"/>
  <c r="L136" i="1"/>
  <c r="L144" i="1"/>
  <c r="L152" i="1"/>
  <c r="M124" i="1"/>
  <c r="M132" i="1"/>
  <c r="M140" i="1"/>
  <c r="M148" i="1"/>
  <c r="L125" i="1"/>
  <c r="L133" i="1"/>
  <c r="L141" i="1"/>
  <c r="L149" i="1"/>
  <c r="L120" i="1"/>
  <c r="M125" i="1"/>
  <c r="M133" i="1"/>
  <c r="M141" i="1"/>
  <c r="M149" i="1"/>
  <c r="M139" i="1"/>
  <c r="M120" i="1"/>
  <c r="M127" i="1"/>
  <c r="M135" i="1"/>
  <c r="M143" i="1"/>
  <c r="M151" i="1"/>
  <c r="M129" i="1"/>
  <c r="M137" i="1"/>
  <c r="M145" i="1"/>
  <c r="M153" i="1"/>
  <c r="M131" i="1"/>
  <c r="M121" i="1"/>
  <c r="M123" i="1"/>
  <c r="M147" i="1"/>
  <c r="L130" i="1"/>
  <c r="L138" i="1"/>
  <c r="L146" i="1"/>
  <c r="L154" i="1"/>
  <c r="M126" i="1"/>
  <c r="M134" i="1"/>
  <c r="M142" i="1"/>
  <c r="M150" i="1"/>
  <c r="L127" i="1"/>
  <c r="L135" i="1"/>
  <c r="L143" i="1"/>
  <c r="L151" i="1"/>
  <c r="J118" i="1"/>
  <c r="I118" i="1"/>
  <c r="J116" i="1"/>
  <c r="I116" i="1"/>
  <c r="J114" i="1"/>
  <c r="I114" i="1"/>
  <c r="J112" i="1"/>
  <c r="I112" i="1"/>
  <c r="J110" i="1"/>
  <c r="I110" i="1"/>
  <c r="J108" i="1"/>
  <c r="I108" i="1"/>
  <c r="J106" i="1"/>
  <c r="I106" i="1"/>
  <c r="I104" i="1"/>
  <c r="J104" i="1"/>
  <c r="J102" i="1"/>
  <c r="I102" i="1"/>
  <c r="J100" i="1"/>
  <c r="I100" i="1"/>
  <c r="J98" i="1"/>
  <c r="I98" i="1"/>
  <c r="I96" i="1"/>
  <c r="J96" i="1"/>
  <c r="J94" i="1"/>
  <c r="I94" i="1"/>
  <c r="J92" i="1"/>
  <c r="I92" i="1"/>
  <c r="J90" i="1"/>
  <c r="I90" i="1"/>
  <c r="J88" i="1"/>
  <c r="I88" i="1"/>
  <c r="J86" i="1"/>
  <c r="I86" i="1"/>
  <c r="I84" i="1"/>
  <c r="J84" i="1"/>
  <c r="J82" i="1"/>
  <c r="I82" i="1"/>
  <c r="J80" i="1"/>
  <c r="I80" i="1"/>
  <c r="J78" i="1"/>
  <c r="I78" i="1"/>
  <c r="J76" i="1"/>
  <c r="I76" i="1"/>
  <c r="J74" i="1"/>
  <c r="I74" i="1"/>
  <c r="J72" i="1"/>
  <c r="I72" i="1"/>
  <c r="J70" i="1"/>
  <c r="I70" i="1"/>
  <c r="I68" i="1"/>
  <c r="J68" i="1"/>
  <c r="L124" i="1"/>
  <c r="L132" i="1"/>
  <c r="L140" i="1"/>
  <c r="L148" i="1"/>
  <c r="M128" i="1"/>
  <c r="M136" i="1"/>
  <c r="M144" i="1"/>
  <c r="M152" i="1"/>
  <c r="L121" i="1"/>
  <c r="L129" i="1"/>
  <c r="L137" i="1"/>
  <c r="L145" i="1"/>
  <c r="L153" i="1"/>
  <c r="J8" i="1"/>
  <c r="J4" i="1"/>
  <c r="J10" i="1"/>
  <c r="J6" i="1"/>
  <c r="I65" i="1"/>
  <c r="J65" i="1"/>
  <c r="I63" i="1"/>
  <c r="J63" i="1"/>
  <c r="I61" i="1"/>
  <c r="J61" i="1"/>
  <c r="I59" i="1"/>
  <c r="J59" i="1"/>
  <c r="I57" i="1"/>
  <c r="J57" i="1"/>
  <c r="I55" i="1"/>
  <c r="J55" i="1"/>
  <c r="I53" i="1"/>
  <c r="J53" i="1"/>
  <c r="I51" i="1"/>
  <c r="J51" i="1"/>
  <c r="I49" i="1"/>
  <c r="J49" i="1"/>
  <c r="I47" i="1"/>
  <c r="J47" i="1"/>
  <c r="I45" i="1"/>
  <c r="J45" i="1"/>
  <c r="I43" i="1"/>
  <c r="J43" i="1"/>
  <c r="I41" i="1"/>
  <c r="J41" i="1"/>
  <c r="I39" i="1"/>
  <c r="J39" i="1"/>
  <c r="I37" i="1"/>
  <c r="J37" i="1"/>
  <c r="I35" i="1"/>
  <c r="J35" i="1"/>
  <c r="I33" i="1"/>
  <c r="J33" i="1"/>
  <c r="I30" i="1"/>
  <c r="J30" i="1"/>
  <c r="I28" i="1"/>
  <c r="J28" i="1"/>
  <c r="I26" i="1"/>
  <c r="J26" i="1"/>
  <c r="I24" i="1"/>
  <c r="J24" i="1"/>
  <c r="I22" i="1"/>
  <c r="J22" i="1"/>
  <c r="I20" i="1"/>
  <c r="J20" i="1"/>
  <c r="I18" i="1"/>
  <c r="J18" i="1"/>
  <c r="I16" i="1"/>
  <c r="J16" i="1"/>
  <c r="I14" i="1"/>
  <c r="J14" i="1"/>
  <c r="I13" i="1"/>
  <c r="J13" i="1"/>
  <c r="M4" i="1"/>
  <c r="M6" i="1"/>
  <c r="M8" i="1"/>
  <c r="M10" i="1"/>
  <c r="M12" i="1"/>
  <c r="M14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42" i="1"/>
  <c r="M44" i="1"/>
  <c r="M46" i="1"/>
  <c r="M48" i="1"/>
  <c r="M50" i="1"/>
  <c r="M52" i="1"/>
  <c r="M54" i="1"/>
  <c r="M56" i="1"/>
  <c r="M58" i="1"/>
  <c r="M60" i="1"/>
  <c r="M62" i="1"/>
  <c r="M64" i="1"/>
  <c r="M66" i="1"/>
  <c r="M68" i="1"/>
  <c r="M70" i="1"/>
  <c r="M72" i="1"/>
  <c r="M74" i="1"/>
  <c r="M76" i="1"/>
  <c r="M78" i="1"/>
  <c r="M80" i="1"/>
  <c r="M82" i="1"/>
  <c r="M84" i="1"/>
  <c r="M86" i="1"/>
  <c r="M88" i="1"/>
  <c r="M90" i="1"/>
  <c r="M92" i="1"/>
  <c r="M94" i="1"/>
  <c r="M96" i="1"/>
  <c r="M98" i="1"/>
  <c r="M100" i="1"/>
  <c r="M102" i="1"/>
  <c r="M104" i="1"/>
  <c r="M106" i="1"/>
  <c r="M108" i="1"/>
  <c r="M110" i="1"/>
  <c r="M112" i="1"/>
  <c r="M114" i="1"/>
  <c r="M116" i="1"/>
  <c r="M118" i="1"/>
  <c r="M3" i="1"/>
  <c r="L5" i="1"/>
  <c r="L7" i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M5" i="1"/>
  <c r="M7" i="1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L4" i="1"/>
  <c r="L6" i="1"/>
  <c r="L8" i="1"/>
  <c r="L10" i="1"/>
  <c r="L12" i="1"/>
  <c r="L14" i="1"/>
  <c r="L16" i="1"/>
  <c r="L18" i="1"/>
  <c r="L20" i="1"/>
  <c r="L22" i="1"/>
  <c r="L24" i="1"/>
  <c r="L26" i="1"/>
  <c r="L28" i="1"/>
  <c r="L30" i="1"/>
  <c r="L32" i="1"/>
  <c r="L34" i="1"/>
  <c r="L36" i="1"/>
  <c r="L38" i="1"/>
  <c r="L40" i="1"/>
  <c r="L42" i="1"/>
  <c r="L44" i="1"/>
  <c r="L46" i="1"/>
  <c r="L48" i="1"/>
  <c r="L50" i="1"/>
  <c r="L52" i="1"/>
  <c r="L54" i="1"/>
  <c r="L56" i="1"/>
  <c r="L58" i="1"/>
  <c r="L60" i="1"/>
  <c r="L119" i="1"/>
  <c r="L117" i="1"/>
  <c r="L115" i="1"/>
  <c r="L113" i="1"/>
  <c r="L111" i="1"/>
  <c r="L109" i="1"/>
  <c r="L107" i="1"/>
  <c r="L105" i="1"/>
  <c r="L103" i="1"/>
  <c r="L101" i="1"/>
  <c r="L99" i="1"/>
  <c r="L97" i="1"/>
  <c r="L95" i="1"/>
  <c r="L93" i="1"/>
  <c r="L91" i="1"/>
  <c r="L89" i="1"/>
  <c r="L87" i="1"/>
  <c r="L85" i="1"/>
  <c r="L83" i="1"/>
  <c r="L81" i="1"/>
  <c r="L79" i="1"/>
  <c r="L77" i="1"/>
  <c r="L75" i="1"/>
  <c r="L73" i="1"/>
  <c r="L71" i="1"/>
  <c r="L69" i="1"/>
  <c r="L67" i="1"/>
  <c r="L64" i="1"/>
  <c r="I66" i="1"/>
  <c r="J66" i="1"/>
  <c r="I64" i="1"/>
  <c r="J64" i="1"/>
  <c r="I62" i="1"/>
  <c r="J62" i="1"/>
  <c r="I60" i="1"/>
  <c r="J60" i="1"/>
  <c r="I58" i="1"/>
  <c r="J58" i="1"/>
  <c r="I56" i="1"/>
  <c r="J56" i="1"/>
  <c r="I54" i="1"/>
  <c r="J54" i="1"/>
  <c r="I52" i="1"/>
  <c r="J52" i="1"/>
  <c r="I50" i="1"/>
  <c r="J50" i="1"/>
  <c r="I48" i="1"/>
  <c r="J48" i="1"/>
  <c r="I46" i="1"/>
  <c r="J46" i="1"/>
  <c r="I44" i="1"/>
  <c r="J44" i="1"/>
  <c r="I42" i="1"/>
  <c r="J42" i="1"/>
  <c r="I40" i="1"/>
  <c r="J40" i="1"/>
  <c r="I38" i="1"/>
  <c r="J38" i="1"/>
  <c r="I36" i="1"/>
  <c r="J36" i="1"/>
  <c r="I34" i="1"/>
  <c r="J34" i="1"/>
  <c r="I32" i="1"/>
  <c r="J32" i="1"/>
  <c r="I31" i="1"/>
  <c r="J31" i="1"/>
  <c r="I29" i="1"/>
  <c r="J29" i="1"/>
  <c r="I27" i="1"/>
  <c r="J27" i="1"/>
  <c r="I25" i="1"/>
  <c r="J25" i="1"/>
  <c r="I23" i="1"/>
  <c r="J23" i="1"/>
  <c r="I21" i="1"/>
  <c r="J21" i="1"/>
  <c r="I19" i="1"/>
  <c r="J19" i="1"/>
  <c r="I17" i="1"/>
  <c r="J17" i="1"/>
  <c r="I15" i="1"/>
  <c r="J15" i="1"/>
  <c r="I12" i="1"/>
  <c r="J12" i="1"/>
  <c r="L3" i="1"/>
  <c r="L118" i="1"/>
  <c r="L116" i="1"/>
  <c r="L114" i="1"/>
  <c r="L112" i="1"/>
  <c r="L110" i="1"/>
  <c r="L108" i="1"/>
  <c r="L106" i="1"/>
  <c r="L104" i="1"/>
  <c r="L102" i="1"/>
  <c r="L100" i="1"/>
  <c r="L98" i="1"/>
  <c r="L96" i="1"/>
  <c r="L94" i="1"/>
  <c r="L92" i="1"/>
  <c r="L90" i="1"/>
  <c r="L88" i="1"/>
  <c r="L86" i="1"/>
  <c r="L84" i="1"/>
  <c r="L82" i="1"/>
  <c r="L80" i="1"/>
  <c r="L78" i="1"/>
  <c r="L76" i="1"/>
  <c r="L74" i="1"/>
  <c r="L72" i="1"/>
  <c r="L70" i="1"/>
  <c r="L68" i="1"/>
  <c r="L66" i="1"/>
  <c r="L62" i="1"/>
  <c r="I2" i="1"/>
  <c r="M2" i="1"/>
  <c r="L2" i="1"/>
  <c r="J2" i="1"/>
  <c r="I156" i="1" l="1"/>
  <c r="J156" i="1"/>
  <c r="I158" i="1" l="1"/>
  <c r="K156" i="1"/>
</calcChain>
</file>

<file path=xl/sharedStrings.xml><?xml version="1.0" encoding="utf-8"?>
<sst xmlns="http://schemas.openxmlformats.org/spreadsheetml/2006/main" count="404" uniqueCount="177">
  <si>
    <t>Position</t>
  </si>
  <si>
    <t>Racer</t>
  </si>
  <si>
    <t>Club</t>
  </si>
  <si>
    <t>Time</t>
  </si>
  <si>
    <t>EMAC Points</t>
  </si>
  <si>
    <t>VPH Points</t>
  </si>
  <si>
    <t>Race #</t>
  </si>
  <si>
    <t>EMAC Runners</t>
  </si>
  <si>
    <t>VPH Runners</t>
  </si>
  <si>
    <t>count EMAC</t>
  </si>
  <si>
    <t>Count VPH</t>
  </si>
  <si>
    <t>Points</t>
  </si>
  <si>
    <t>Winner</t>
  </si>
  <si>
    <t>EMAC</t>
  </si>
  <si>
    <t>VPH</t>
  </si>
  <si>
    <t>J Dale</t>
  </si>
  <si>
    <t>A Mcgrady</t>
  </si>
  <si>
    <t>N Stewart</t>
  </si>
  <si>
    <t>S Hobbs</t>
  </si>
  <si>
    <t>G Towers</t>
  </si>
  <si>
    <t>P Gaimster</t>
  </si>
  <si>
    <t>C Selya-Hammer</t>
  </si>
  <si>
    <t>J Hutchison</t>
  </si>
  <si>
    <t>B Wickham</t>
  </si>
  <si>
    <t>F Lassonde</t>
  </si>
  <si>
    <t>S Anderson</t>
  </si>
  <si>
    <t>D Finch</t>
  </si>
  <si>
    <t>P Boddey</t>
  </si>
  <si>
    <t>S Bennett</t>
  </si>
  <si>
    <t>J Bewley</t>
  </si>
  <si>
    <t>C Tait</t>
  </si>
  <si>
    <t>D Bone</t>
  </si>
  <si>
    <t>A Withstandley</t>
  </si>
  <si>
    <t>A Hodgetts</t>
  </si>
  <si>
    <t>A Taylor</t>
  </si>
  <si>
    <t>J Andueza</t>
  </si>
  <si>
    <t>S Cottle</t>
  </si>
  <si>
    <t>J Pilch</t>
  </si>
  <si>
    <t>R Paradram</t>
  </si>
  <si>
    <t>J Cuddy</t>
  </si>
  <si>
    <t>A Dahlkimp</t>
  </si>
  <si>
    <t>D Steen</t>
  </si>
  <si>
    <t>N McGoun</t>
  </si>
  <si>
    <t>A Hutson</t>
  </si>
  <si>
    <t>E O'Brian</t>
  </si>
  <si>
    <t>S Villis</t>
  </si>
  <si>
    <t>R Blair</t>
  </si>
  <si>
    <t>J Francis</t>
  </si>
  <si>
    <t>B Green</t>
  </si>
  <si>
    <t>G Lay</t>
  </si>
  <si>
    <t>R Parr</t>
  </si>
  <si>
    <t>J Egan</t>
  </si>
  <si>
    <t>P Dyson</t>
  </si>
  <si>
    <t>C Stevens</t>
  </si>
  <si>
    <t>M Walker</t>
  </si>
  <si>
    <t>P Cates</t>
  </si>
  <si>
    <t>A Green</t>
  </si>
  <si>
    <t>A Byrne</t>
  </si>
  <si>
    <t>S Donges</t>
  </si>
  <si>
    <t>C Baker</t>
  </si>
  <si>
    <t>E Louth</t>
  </si>
  <si>
    <t>J Howlett</t>
  </si>
  <si>
    <t>C O'Brian</t>
  </si>
  <si>
    <t>H Somani</t>
  </si>
  <si>
    <t>D Cato</t>
  </si>
  <si>
    <t>M Jones</t>
  </si>
  <si>
    <t>K Long</t>
  </si>
  <si>
    <t>G Fernandez</t>
  </si>
  <si>
    <t>A Cherter</t>
  </si>
  <si>
    <t>D Daugirda</t>
  </si>
  <si>
    <t>G Benn</t>
  </si>
  <si>
    <t>S Bint</t>
  </si>
  <si>
    <t>M Woloman</t>
  </si>
  <si>
    <t>K Clark</t>
  </si>
  <si>
    <t>O Crispin</t>
  </si>
  <si>
    <t>E Tait</t>
  </si>
  <si>
    <t>S Flanagan</t>
  </si>
  <si>
    <t>N Dews</t>
  </si>
  <si>
    <t>D Hall</t>
  </si>
  <si>
    <t>J Burke</t>
  </si>
  <si>
    <t>G White</t>
  </si>
  <si>
    <t>J Black</t>
  </si>
  <si>
    <t>S Kelly</t>
  </si>
  <si>
    <t>A Frost</t>
  </si>
  <si>
    <t>N Ingo</t>
  </si>
  <si>
    <t>F Jeacocke</t>
  </si>
  <si>
    <t>C Evans</t>
  </si>
  <si>
    <t>J Heymann</t>
  </si>
  <si>
    <t>T East</t>
  </si>
  <si>
    <t>S Velez</t>
  </si>
  <si>
    <t>M Cairns</t>
  </si>
  <si>
    <t>H Scott</t>
  </si>
  <si>
    <t>J Rukin-White</t>
  </si>
  <si>
    <t>Z Woodward</t>
  </si>
  <si>
    <t>A Valle</t>
  </si>
  <si>
    <t>R Sommerville</t>
  </si>
  <si>
    <t>D Campbell</t>
  </si>
  <si>
    <t>D Shortridge</t>
  </si>
  <si>
    <t>O Espley</t>
  </si>
  <si>
    <t>H Birtwistle</t>
  </si>
  <si>
    <t>R Collier</t>
  </si>
  <si>
    <t>S Lambeth</t>
  </si>
  <si>
    <t>J Dunlop</t>
  </si>
  <si>
    <t>C Fisher</t>
  </si>
  <si>
    <t>B Monahan</t>
  </si>
  <si>
    <t>C Brammer</t>
  </si>
  <si>
    <t>J Hall</t>
  </si>
  <si>
    <t>S Bolister</t>
  </si>
  <si>
    <t>D Bazaz</t>
  </si>
  <si>
    <t>D Fenn</t>
  </si>
  <si>
    <t>L Vacher</t>
  </si>
  <si>
    <t>J Few</t>
  </si>
  <si>
    <t>S Berner</t>
  </si>
  <si>
    <t>A McSeveny</t>
  </si>
  <si>
    <t>G Ellis</t>
  </si>
  <si>
    <t>K Jaques</t>
  </si>
  <si>
    <t>M Armytage</t>
  </si>
  <si>
    <t>T Curran</t>
  </si>
  <si>
    <t>J Durrant</t>
  </si>
  <si>
    <t>A Walker</t>
  </si>
  <si>
    <t>J Pannel</t>
  </si>
  <si>
    <t>S Stewart</t>
  </si>
  <si>
    <t>G Hennessy</t>
  </si>
  <si>
    <t>N Bourne</t>
  </si>
  <si>
    <t>P Cockman</t>
  </si>
  <si>
    <t>T Taylor</t>
  </si>
  <si>
    <t>G Ellenberg</t>
  </si>
  <si>
    <t>L Gale</t>
  </si>
  <si>
    <t>Y Ren</t>
  </si>
  <si>
    <t>S Bissell</t>
  </si>
  <si>
    <t>E Townend</t>
  </si>
  <si>
    <t>E Robinson</t>
  </si>
  <si>
    <t>A Bruggen</t>
  </si>
  <si>
    <t>F Merrigan</t>
  </si>
  <si>
    <t>F Coles</t>
  </si>
  <si>
    <t>K Aldersey</t>
  </si>
  <si>
    <t>C Shrimpton</t>
  </si>
  <si>
    <t>F Hazell</t>
  </si>
  <si>
    <t>P McKerrell</t>
  </si>
  <si>
    <t>R Brittle</t>
  </si>
  <si>
    <t>P Manson</t>
  </si>
  <si>
    <t>B Puech</t>
  </si>
  <si>
    <t>F Cobb</t>
  </si>
  <si>
    <t>C Bouletin</t>
  </si>
  <si>
    <t>A Solazzo</t>
  </si>
  <si>
    <t>A Haynes</t>
  </si>
  <si>
    <t>S Stone</t>
  </si>
  <si>
    <t>S Ackland</t>
  </si>
  <si>
    <t>M Baxter-Wickham</t>
  </si>
  <si>
    <t>S Saltruch</t>
  </si>
  <si>
    <t>H Dalton</t>
  </si>
  <si>
    <t>C Watson</t>
  </si>
  <si>
    <t>Joy McCormack</t>
  </si>
  <si>
    <t>John McCormack</t>
  </si>
  <si>
    <t>J Wilks</t>
  </si>
  <si>
    <t>P McRontel</t>
  </si>
  <si>
    <t>L Rainbow</t>
  </si>
  <si>
    <t>S Rashbrook</t>
  </si>
  <si>
    <t>S Unsworth</t>
  </si>
  <si>
    <t>C Hawksworth</t>
  </si>
  <si>
    <t>Z Allen</t>
  </si>
  <si>
    <t>C Gierl</t>
  </si>
  <si>
    <t>A Hawkes</t>
  </si>
  <si>
    <t>L Taylor</t>
  </si>
  <si>
    <t>C Woodhead</t>
  </si>
  <si>
    <t>L Tabraham</t>
  </si>
  <si>
    <t>R Maggio</t>
  </si>
  <si>
    <t>A Sheppherd</t>
  </si>
  <si>
    <t xml:space="preserve">lowest team had 73 runners </t>
  </si>
  <si>
    <t>therefore 71 count</t>
  </si>
  <si>
    <t>M/W</t>
  </si>
  <si>
    <t>GP Points</t>
  </si>
  <si>
    <t>M</t>
  </si>
  <si>
    <t>W</t>
  </si>
  <si>
    <t>Fiona</t>
  </si>
  <si>
    <t>Sam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</si>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</sst>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45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8"/>
  <sheetViews>
    <sheetView tabSelected="1" workbookViewId="0">
      <pane ySplit="1" topLeftCell="A2" activePane="bottomLeft" state="frozen"/>
      <selection pane="bottomLeft" activeCell="E1" sqref="E1:G1048576"/>
    </sheetView>
  </sheetViews>
  <sheetFormatPr defaultRowHeight="15" x14ac:dyDescent="0.25"/>
  <cols>
    <col min="1" max="1" width="8.28515625" bestFit="1" customWidth="1"/>
    <col min="2" max="2" width="6.5703125" bestFit="1" customWidth="1"/>
    <col min="3" max="3" width="15.28515625" style="6" customWidth="1"/>
    <col min="4" max="6" width="10.140625" customWidth="1"/>
    <col min="7" max="7" width="11.5703125" bestFit="1" customWidth="1"/>
    <col min="8" max="8" width="2.42578125" customWidth="1"/>
    <col min="9" max="9" width="12.140625" bestFit="1" customWidth="1"/>
    <col min="10" max="10" width="10.7109375" bestFit="1" customWidth="1"/>
    <col min="11" max="11" width="5.7109375" bestFit="1" customWidth="1"/>
    <col min="12" max="12" width="11.5703125" bestFit="1" customWidth="1"/>
    <col min="13" max="13" width="10.42578125" bestFit="1" customWidth="1"/>
    <col min="14" max="14" width="2.28515625" customWidth="1"/>
  </cols>
  <sheetData>
    <row r="1" spans="1:15" s="3" customFormat="1" x14ac:dyDescent="0.25">
      <c r="A1" s="3" t="s">
        <v>0</v>
      </c>
      <c r="B1" s="3" t="s">
        <v>6</v>
      </c>
      <c r="C1" s="5" t="s">
        <v>1</v>
      </c>
      <c r="D1" s="4" t="s">
        <v>2</v>
      </c>
      <c r="E1" s="4" t="s">
        <v>170</v>
      </c>
      <c r="F1" s="4" t="s">
        <v>171</v>
      </c>
      <c r="G1" s="4" t="s">
        <v>3</v>
      </c>
      <c r="I1" s="3" t="s">
        <v>4</v>
      </c>
      <c r="J1" s="3" t="s">
        <v>5</v>
      </c>
      <c r="L1" s="3" t="s">
        <v>9</v>
      </c>
      <c r="M1" s="3" t="s">
        <v>10</v>
      </c>
      <c r="O1" s="3" t="s">
        <v>168</v>
      </c>
    </row>
    <row r="2" spans="1:15" x14ac:dyDescent="0.25">
      <c r="A2">
        <v>1</v>
      </c>
      <c r="B2">
        <v>1</v>
      </c>
      <c r="C2" s="6" t="str">
        <f>VLOOKUP(B2,'data sheet'!$A$2:$B$201,2,FALSE)</f>
        <v>J Dale</v>
      </c>
      <c r="D2" s="1" t="str">
        <f>VLOOKUP(B2,'data sheet'!$A$2:$C$201,3,FALSE)</f>
        <v>VPH</v>
      </c>
      <c r="E2" s="1"/>
      <c r="F2" s="1"/>
      <c r="G2" s="2"/>
      <c r="I2" s="1">
        <f>+IF($D2="EMAC",$A2,0)</f>
        <v>0</v>
      </c>
      <c r="J2" s="1">
        <f>+IF($D2="VPH",$A2,0)</f>
        <v>1</v>
      </c>
      <c r="K2" s="1"/>
      <c r="L2" s="1">
        <f>COUNTIF($D$2,"EMAC")</f>
        <v>0</v>
      </c>
      <c r="M2" s="1">
        <f>COUNTIF($D$2,"VPH")</f>
        <v>1</v>
      </c>
      <c r="O2" t="s">
        <v>169</v>
      </c>
    </row>
    <row r="3" spans="1:15" x14ac:dyDescent="0.25">
      <c r="A3">
        <v>2</v>
      </c>
      <c r="B3">
        <v>2</v>
      </c>
      <c r="C3" s="6" t="str">
        <f>VLOOKUP(B3,'data sheet'!$A$2:$B$201,2,FALSE)</f>
        <v>A Mcgrady</v>
      </c>
      <c r="D3" s="1" t="str">
        <f>VLOOKUP(B3,'data sheet'!$A$2:$C$201,3,FALSE)</f>
        <v>VPH</v>
      </c>
      <c r="E3" s="1"/>
      <c r="F3" s="1"/>
      <c r="G3" s="2"/>
      <c r="I3" s="1">
        <f t="shared" ref="I3:I67" si="0">+IF($D3="EMAC",$A3,0)</f>
        <v>0</v>
      </c>
      <c r="J3" s="1">
        <f t="shared" ref="J3:J67" si="1">+IF($D3="VPH",$A3,0)</f>
        <v>2</v>
      </c>
      <c r="K3" s="1"/>
      <c r="L3" s="1">
        <f>COUNTIF($D$2:D3,"EMAC")</f>
        <v>0</v>
      </c>
      <c r="M3" s="1">
        <f>COUNTIF($D$2:D3,"VPH")</f>
        <v>2</v>
      </c>
    </row>
    <row r="4" spans="1:15" x14ac:dyDescent="0.25">
      <c r="A4">
        <v>3</v>
      </c>
      <c r="B4">
        <v>3</v>
      </c>
      <c r="C4" s="6" t="str">
        <f>VLOOKUP(B4,'data sheet'!$A$2:$B$201,2,FALSE)</f>
        <v>N Stewart</v>
      </c>
      <c r="D4" s="1" t="str">
        <f>VLOOKUP(B4,'data sheet'!$A$2:$C$201,3,FALSE)</f>
        <v>VPH</v>
      </c>
      <c r="E4" s="1"/>
      <c r="F4" s="1"/>
      <c r="G4" s="2"/>
      <c r="I4" s="1">
        <f t="shared" si="0"/>
        <v>0</v>
      </c>
      <c r="J4" s="1">
        <f t="shared" si="1"/>
        <v>3</v>
      </c>
      <c r="K4" s="1"/>
      <c r="L4" s="1">
        <f>COUNTIF($D$2:D4,"EMAC")</f>
        <v>0</v>
      </c>
      <c r="M4" s="1">
        <f>COUNTIF($D$2:D4,"VPH")</f>
        <v>3</v>
      </c>
    </row>
    <row r="5" spans="1:15" x14ac:dyDescent="0.25">
      <c r="A5">
        <v>4</v>
      </c>
      <c r="B5">
        <v>4</v>
      </c>
      <c r="C5" s="6" t="str">
        <f>VLOOKUP(B5,'data sheet'!$A$2:$B$201,2,FALSE)</f>
        <v>S Hobbs</v>
      </c>
      <c r="D5" s="1" t="str">
        <f>VLOOKUP(B5,'data sheet'!$A$2:$C$201,3,FALSE)</f>
        <v>VPH</v>
      </c>
      <c r="E5" s="1"/>
      <c r="F5" s="1"/>
      <c r="G5" s="2"/>
      <c r="I5" s="1">
        <f t="shared" si="0"/>
        <v>0</v>
      </c>
      <c r="J5" s="1">
        <f t="shared" si="1"/>
        <v>4</v>
      </c>
      <c r="K5" s="1"/>
      <c r="L5" s="1">
        <f>COUNTIF($D$2:D5,"EMAC")</f>
        <v>0</v>
      </c>
      <c r="M5" s="1">
        <f>COUNTIF($D$2:D5,"VPH")</f>
        <v>4</v>
      </c>
    </row>
    <row r="6" spans="1:15" x14ac:dyDescent="0.25">
      <c r="A6">
        <v>5</v>
      </c>
      <c r="B6">
        <v>5</v>
      </c>
      <c r="C6" s="6" t="str">
        <f>VLOOKUP(B6,'data sheet'!$A$2:$B$201,2,FALSE)</f>
        <v>G Towers</v>
      </c>
      <c r="D6" s="1" t="str">
        <f>VLOOKUP(B6,'data sheet'!$A$2:$C$201,3,FALSE)</f>
        <v>EMAC</v>
      </c>
      <c r="E6" s="1" t="s">
        <v>172</v>
      </c>
      <c r="F6" s="1">
        <v>36</v>
      </c>
      <c r="G6" s="2"/>
      <c r="I6" s="1">
        <f t="shared" si="0"/>
        <v>5</v>
      </c>
      <c r="J6" s="1">
        <f t="shared" si="1"/>
        <v>0</v>
      </c>
      <c r="K6" s="1"/>
      <c r="L6" s="1">
        <f>COUNTIF($D$2:D6,"EMAC")</f>
        <v>1</v>
      </c>
      <c r="M6" s="1">
        <f>COUNTIF($D$2:D6,"VPH")</f>
        <v>4</v>
      </c>
    </row>
    <row r="7" spans="1:15" x14ac:dyDescent="0.25">
      <c r="A7">
        <v>6</v>
      </c>
      <c r="B7">
        <v>6</v>
      </c>
      <c r="C7" s="6" t="str">
        <f>VLOOKUP(B7,'data sheet'!$A$2:$B$201,2,FALSE)</f>
        <v>P Gaimster</v>
      </c>
      <c r="D7" s="1" t="str">
        <f>VLOOKUP(B7,'data sheet'!$A$2:$C$201,3,FALSE)</f>
        <v>VPH</v>
      </c>
      <c r="E7" s="1"/>
      <c r="F7" s="1"/>
      <c r="G7" s="2"/>
      <c r="I7" s="1">
        <f t="shared" si="0"/>
        <v>0</v>
      </c>
      <c r="J7" s="1">
        <f t="shared" si="1"/>
        <v>6</v>
      </c>
      <c r="K7" s="1"/>
      <c r="L7" s="1">
        <f>COUNTIF($D$2:D7,"EMAC")</f>
        <v>1</v>
      </c>
      <c r="M7" s="1">
        <f>COUNTIF($D$2:D7,"VPH")</f>
        <v>5</v>
      </c>
    </row>
    <row r="8" spans="1:15" x14ac:dyDescent="0.25">
      <c r="A8">
        <v>7</v>
      </c>
      <c r="B8">
        <v>7</v>
      </c>
      <c r="C8" s="6" t="str">
        <f>VLOOKUP(B8,'data sheet'!$A$2:$B$201,2,FALSE)</f>
        <v>C Selya-Hammer</v>
      </c>
      <c r="D8" s="1" t="str">
        <f>VLOOKUP(B8,'data sheet'!$A$2:$C$201,3,FALSE)</f>
        <v>VPH</v>
      </c>
      <c r="E8" s="1"/>
      <c r="F8" s="1"/>
      <c r="G8" s="2"/>
      <c r="I8" s="1">
        <f t="shared" si="0"/>
        <v>0</v>
      </c>
      <c r="J8" s="1">
        <f t="shared" si="1"/>
        <v>7</v>
      </c>
      <c r="K8" s="1"/>
      <c r="L8" s="1">
        <f>COUNTIF($D$2:D8,"EMAC")</f>
        <v>1</v>
      </c>
      <c r="M8" s="1">
        <f>COUNTIF($D$2:D8,"VPH")</f>
        <v>6</v>
      </c>
    </row>
    <row r="9" spans="1:15" x14ac:dyDescent="0.25">
      <c r="A9">
        <v>8</v>
      </c>
      <c r="B9">
        <v>8</v>
      </c>
      <c r="C9" s="6" t="str">
        <f>VLOOKUP(B9,'data sheet'!$A$2:$B$201,2,FALSE)</f>
        <v>J Hutchison</v>
      </c>
      <c r="D9" s="1" t="str">
        <f>VLOOKUP(B9,'data sheet'!$A$2:$C$201,3,FALSE)</f>
        <v>EMAC</v>
      </c>
      <c r="E9" s="1" t="s">
        <v>172</v>
      </c>
      <c r="F9" s="1">
        <v>35</v>
      </c>
      <c r="G9" s="2"/>
      <c r="I9" s="1">
        <f t="shared" si="0"/>
        <v>8</v>
      </c>
      <c r="J9" s="1">
        <f t="shared" si="1"/>
        <v>0</v>
      </c>
      <c r="K9" s="1"/>
      <c r="L9" s="1">
        <f>COUNTIF($D$2:D9,"EMAC")</f>
        <v>2</v>
      </c>
      <c r="M9" s="1">
        <f>COUNTIF($D$2:D9,"VPH")</f>
        <v>6</v>
      </c>
    </row>
    <row r="10" spans="1:15" x14ac:dyDescent="0.25">
      <c r="A10">
        <v>9</v>
      </c>
      <c r="B10">
        <v>9</v>
      </c>
      <c r="C10" s="6" t="str">
        <f>VLOOKUP(B10,'data sheet'!$A$2:$B$201,2,FALSE)</f>
        <v>B Wickham</v>
      </c>
      <c r="D10" s="1" t="str">
        <f>VLOOKUP(B10,'data sheet'!$A$2:$C$201,3,FALSE)</f>
        <v>VPH</v>
      </c>
      <c r="E10" s="1"/>
      <c r="F10" s="1"/>
      <c r="G10" s="2"/>
      <c r="I10" s="1">
        <f t="shared" si="0"/>
        <v>0</v>
      </c>
      <c r="J10" s="1">
        <f t="shared" si="1"/>
        <v>9</v>
      </c>
      <c r="K10" s="1"/>
      <c r="L10" s="1">
        <f>COUNTIF($D$2:D10,"EMAC")</f>
        <v>2</v>
      </c>
      <c r="M10" s="1">
        <f>COUNTIF($D$2:D10,"VPH")</f>
        <v>7</v>
      </c>
    </row>
    <row r="11" spans="1:15" x14ac:dyDescent="0.25">
      <c r="A11">
        <v>10</v>
      </c>
      <c r="B11">
        <v>10</v>
      </c>
      <c r="C11" s="6" t="str">
        <f>VLOOKUP(B11,'data sheet'!$A$2:$B$201,2,FALSE)</f>
        <v>F Lassonde</v>
      </c>
      <c r="D11" s="1" t="str">
        <f>VLOOKUP(B11,'data sheet'!$A$2:$C$201,3,FALSE)</f>
        <v>VPH</v>
      </c>
      <c r="E11" s="1"/>
      <c r="F11" s="1"/>
      <c r="G11" s="2"/>
      <c r="I11" s="1">
        <f t="shared" si="0"/>
        <v>0</v>
      </c>
      <c r="J11" s="1">
        <f t="shared" si="1"/>
        <v>10</v>
      </c>
      <c r="K11" s="1"/>
      <c r="L11" s="1">
        <f>COUNTIF($D$2:D11,"EMAC")</f>
        <v>2</v>
      </c>
      <c r="M11" s="1">
        <f>COUNTIF($D$2:D11,"VPH")</f>
        <v>8</v>
      </c>
    </row>
    <row r="12" spans="1:15" x14ac:dyDescent="0.25">
      <c r="A12">
        <v>11</v>
      </c>
      <c r="B12">
        <v>11</v>
      </c>
      <c r="C12" s="6" t="str">
        <f>VLOOKUP(B12,'data sheet'!$A$2:$B$201,2,FALSE)</f>
        <v>S Anderson</v>
      </c>
      <c r="D12" s="1" t="str">
        <f>VLOOKUP(B12,'data sheet'!$A$2:$C$201,3,FALSE)</f>
        <v>EMAC</v>
      </c>
      <c r="E12" s="1" t="s">
        <v>172</v>
      </c>
      <c r="F12" s="1">
        <v>34</v>
      </c>
      <c r="G12" s="2"/>
      <c r="I12" s="1">
        <f t="shared" si="0"/>
        <v>11</v>
      </c>
      <c r="J12" s="1">
        <f t="shared" si="1"/>
        <v>0</v>
      </c>
      <c r="K12" s="1"/>
      <c r="L12" s="1">
        <f>COUNTIF($D$2:D12,"EMAC")</f>
        <v>3</v>
      </c>
      <c r="M12" s="1">
        <f>COUNTIF($D$2:D12,"VPH")</f>
        <v>8</v>
      </c>
    </row>
    <row r="13" spans="1:15" x14ac:dyDescent="0.25">
      <c r="A13">
        <v>12</v>
      </c>
      <c r="B13">
        <v>12</v>
      </c>
      <c r="C13" s="6" t="str">
        <f>VLOOKUP(B13,'data sheet'!$A$2:$B$201,2,FALSE)</f>
        <v>D Finch</v>
      </c>
      <c r="D13" s="1" t="str">
        <f>VLOOKUP(B13,'data sheet'!$A$2:$C$201,3,FALSE)</f>
        <v>VPH</v>
      </c>
      <c r="E13" s="1"/>
      <c r="F13" s="1"/>
      <c r="G13" s="2"/>
      <c r="I13" s="1">
        <f t="shared" si="0"/>
        <v>0</v>
      </c>
      <c r="J13" s="1">
        <f t="shared" si="1"/>
        <v>12</v>
      </c>
      <c r="K13" s="1"/>
      <c r="L13" s="1">
        <f>COUNTIF($D$2:D13,"EMAC")</f>
        <v>3</v>
      </c>
      <c r="M13" s="1">
        <f>COUNTIF($D$2:D13,"VPH")</f>
        <v>9</v>
      </c>
    </row>
    <row r="14" spans="1:15" x14ac:dyDescent="0.25">
      <c r="A14">
        <v>13</v>
      </c>
      <c r="B14">
        <v>13</v>
      </c>
      <c r="C14" s="6" t="str">
        <f>VLOOKUP(B14,'data sheet'!$A$2:$B$201,2,FALSE)</f>
        <v>P Boddey</v>
      </c>
      <c r="D14" s="1" t="str">
        <f>VLOOKUP(B14,'data sheet'!$A$2:$C$201,3,FALSE)</f>
        <v>EMAC</v>
      </c>
      <c r="E14" s="1" t="s">
        <v>172</v>
      </c>
      <c r="F14" s="1">
        <v>33</v>
      </c>
      <c r="G14" s="2"/>
      <c r="I14" s="1">
        <f t="shared" si="0"/>
        <v>13</v>
      </c>
      <c r="J14" s="1">
        <f t="shared" si="1"/>
        <v>0</v>
      </c>
      <c r="K14" s="1"/>
      <c r="L14" s="1">
        <f>COUNTIF($D$2:D14,"EMAC")</f>
        <v>4</v>
      </c>
      <c r="M14" s="1">
        <f>COUNTIF($D$2:D14,"VPH")</f>
        <v>9</v>
      </c>
    </row>
    <row r="15" spans="1:15" x14ac:dyDescent="0.25">
      <c r="A15">
        <v>14</v>
      </c>
      <c r="B15">
        <v>14</v>
      </c>
      <c r="C15" s="6" t="str">
        <f>VLOOKUP(B15,'data sheet'!$A$2:$B$201,2,FALSE)</f>
        <v>S Bennett</v>
      </c>
      <c r="D15" s="1" t="str">
        <f>VLOOKUP(B15,'data sheet'!$A$2:$C$201,3,FALSE)</f>
        <v>VPH</v>
      </c>
      <c r="E15" s="1"/>
      <c r="F15" s="1"/>
      <c r="G15" s="2"/>
      <c r="I15" s="1">
        <f t="shared" si="0"/>
        <v>0</v>
      </c>
      <c r="J15" s="1">
        <f t="shared" si="1"/>
        <v>14</v>
      </c>
      <c r="K15" s="1"/>
      <c r="L15" s="1">
        <f>COUNTIF($D$2:D15,"EMAC")</f>
        <v>4</v>
      </c>
      <c r="M15" s="1">
        <f>COUNTIF($D$2:D15,"VPH")</f>
        <v>10</v>
      </c>
    </row>
    <row r="16" spans="1:15" x14ac:dyDescent="0.25">
      <c r="A16">
        <v>15</v>
      </c>
      <c r="B16">
        <v>15</v>
      </c>
      <c r="C16" s="6" t="str">
        <f>VLOOKUP(B16,'data sheet'!$A$2:$B$201,2,FALSE)</f>
        <v>J Bewley</v>
      </c>
      <c r="D16" s="1" t="str">
        <f>VLOOKUP(B16,'data sheet'!$A$2:$C$201,3,FALSE)</f>
        <v>VPH</v>
      </c>
      <c r="E16" s="1"/>
      <c r="F16" s="1"/>
      <c r="G16" s="2"/>
      <c r="I16" s="1">
        <f t="shared" si="0"/>
        <v>0</v>
      </c>
      <c r="J16" s="1">
        <f t="shared" si="1"/>
        <v>15</v>
      </c>
      <c r="K16" s="1"/>
      <c r="L16" s="1">
        <f>COUNTIF($D$2:D16,"EMAC")</f>
        <v>4</v>
      </c>
      <c r="M16" s="1">
        <f>COUNTIF($D$2:D16,"VPH")</f>
        <v>11</v>
      </c>
    </row>
    <row r="17" spans="1:13" x14ac:dyDescent="0.25">
      <c r="A17">
        <v>16</v>
      </c>
      <c r="B17">
        <v>16</v>
      </c>
      <c r="C17" s="6" t="str">
        <f>VLOOKUP(B17,'data sheet'!$A$2:$B$201,2,FALSE)</f>
        <v>C Tait</v>
      </c>
      <c r="D17" s="1" t="str">
        <f>VLOOKUP(B17,'data sheet'!$A$2:$C$201,3,FALSE)</f>
        <v>EMAC</v>
      </c>
      <c r="E17" s="1" t="s">
        <v>172</v>
      </c>
      <c r="F17" s="1">
        <v>32</v>
      </c>
      <c r="G17" s="2"/>
      <c r="I17" s="1">
        <f t="shared" si="0"/>
        <v>16</v>
      </c>
      <c r="J17" s="1">
        <f t="shared" si="1"/>
        <v>0</v>
      </c>
      <c r="K17" s="1"/>
      <c r="L17" s="1">
        <f>COUNTIF($D$2:D17,"EMAC")</f>
        <v>5</v>
      </c>
      <c r="M17" s="1">
        <f>COUNTIF($D$2:D17,"VPH")</f>
        <v>11</v>
      </c>
    </row>
    <row r="18" spans="1:13" x14ac:dyDescent="0.25">
      <c r="A18">
        <v>17</v>
      </c>
      <c r="B18">
        <v>17</v>
      </c>
      <c r="C18" s="6" t="str">
        <f>VLOOKUP(B18,'data sheet'!$A$2:$B$201,2,FALSE)</f>
        <v>D Bone</v>
      </c>
      <c r="D18" s="1" t="str">
        <f>VLOOKUP(B18,'data sheet'!$A$2:$C$201,3,FALSE)</f>
        <v>VPH</v>
      </c>
      <c r="E18" s="1"/>
      <c r="F18" s="1"/>
      <c r="G18" s="2"/>
      <c r="I18" s="1">
        <f t="shared" si="0"/>
        <v>0</v>
      </c>
      <c r="J18" s="1">
        <f t="shared" si="1"/>
        <v>17</v>
      </c>
      <c r="K18" s="1"/>
      <c r="L18" s="1">
        <f>COUNTIF($D$2:D18,"EMAC")</f>
        <v>5</v>
      </c>
      <c r="M18" s="1">
        <f>COUNTIF($D$2:D18,"VPH")</f>
        <v>12</v>
      </c>
    </row>
    <row r="19" spans="1:13" x14ac:dyDescent="0.25">
      <c r="A19">
        <v>18</v>
      </c>
      <c r="B19">
        <v>18</v>
      </c>
      <c r="C19" s="6" t="str">
        <f>VLOOKUP(B19,'data sheet'!$A$2:$B$201,2,FALSE)</f>
        <v>A Withstandley</v>
      </c>
      <c r="D19" s="1" t="str">
        <f>VLOOKUP(B19,'data sheet'!$A$2:$C$201,3,FALSE)</f>
        <v>VPH</v>
      </c>
      <c r="E19" s="1"/>
      <c r="F19" s="1"/>
      <c r="G19" s="2"/>
      <c r="I19" s="1">
        <f t="shared" si="0"/>
        <v>0</v>
      </c>
      <c r="J19" s="1">
        <f t="shared" si="1"/>
        <v>18</v>
      </c>
      <c r="K19" s="1"/>
      <c r="L19" s="1">
        <f>COUNTIF($D$2:D19,"EMAC")</f>
        <v>5</v>
      </c>
      <c r="M19" s="1">
        <f>COUNTIF($D$2:D19,"VPH")</f>
        <v>13</v>
      </c>
    </row>
    <row r="20" spans="1:13" x14ac:dyDescent="0.25">
      <c r="A20">
        <v>19</v>
      </c>
      <c r="B20">
        <v>19</v>
      </c>
      <c r="C20" s="6" t="str">
        <f>VLOOKUP(B20,'data sheet'!$A$2:$B$201,2,FALSE)</f>
        <v>A Hodgetts</v>
      </c>
      <c r="D20" s="1" t="str">
        <f>VLOOKUP(B20,'data sheet'!$A$2:$C$201,3,FALSE)</f>
        <v>VPH</v>
      </c>
      <c r="E20" s="1"/>
      <c r="F20" s="1"/>
      <c r="G20" s="2"/>
      <c r="I20" s="1">
        <f t="shared" si="0"/>
        <v>0</v>
      </c>
      <c r="J20" s="1">
        <f t="shared" si="1"/>
        <v>19</v>
      </c>
      <c r="K20" s="1"/>
      <c r="L20" s="1">
        <f>COUNTIF($D$2:D20,"EMAC")</f>
        <v>5</v>
      </c>
      <c r="M20" s="1">
        <f>COUNTIF($D$2:D20,"VPH")</f>
        <v>14</v>
      </c>
    </row>
    <row r="21" spans="1:13" x14ac:dyDescent="0.25">
      <c r="A21">
        <v>20</v>
      </c>
      <c r="B21">
        <v>20</v>
      </c>
      <c r="C21" s="6" t="str">
        <f>VLOOKUP(B21,'data sheet'!$A$2:$B$201,2,FALSE)</f>
        <v>A Taylor</v>
      </c>
      <c r="D21" s="1" t="str">
        <f>VLOOKUP(B21,'data sheet'!$A$2:$C$201,3,FALSE)</f>
        <v>EMAC</v>
      </c>
      <c r="E21" s="1" t="s">
        <v>172</v>
      </c>
      <c r="F21" s="1">
        <v>31</v>
      </c>
      <c r="G21" s="2"/>
      <c r="I21" s="1">
        <f t="shared" si="0"/>
        <v>20</v>
      </c>
      <c r="J21" s="1">
        <f t="shared" si="1"/>
        <v>0</v>
      </c>
      <c r="K21" s="1"/>
      <c r="L21" s="1">
        <f>COUNTIF($D$2:D21,"EMAC")</f>
        <v>6</v>
      </c>
      <c r="M21" s="1">
        <f>COUNTIF($D$2:D21,"VPH")</f>
        <v>14</v>
      </c>
    </row>
    <row r="22" spans="1:13" x14ac:dyDescent="0.25">
      <c r="A22">
        <v>21</v>
      </c>
      <c r="B22">
        <v>21</v>
      </c>
      <c r="C22" s="6" t="str">
        <f>VLOOKUP(B22,'data sheet'!$A$2:$B$201,2,FALSE)</f>
        <v>J Andueza</v>
      </c>
      <c r="D22" s="1" t="str">
        <f>VLOOKUP(B22,'data sheet'!$A$2:$C$201,3,FALSE)</f>
        <v>VPH</v>
      </c>
      <c r="E22" s="1"/>
      <c r="F22" s="1"/>
      <c r="G22" s="2"/>
      <c r="I22" s="1">
        <f t="shared" si="0"/>
        <v>0</v>
      </c>
      <c r="J22" s="1">
        <f t="shared" si="1"/>
        <v>21</v>
      </c>
      <c r="K22" s="1"/>
      <c r="L22" s="1">
        <f>COUNTIF($D$2:D22,"EMAC")</f>
        <v>6</v>
      </c>
      <c r="M22" s="1">
        <f>COUNTIF($D$2:D22,"VPH")</f>
        <v>15</v>
      </c>
    </row>
    <row r="23" spans="1:13" x14ac:dyDescent="0.25">
      <c r="A23">
        <v>22</v>
      </c>
      <c r="B23">
        <v>22</v>
      </c>
      <c r="C23" s="6" t="str">
        <f>VLOOKUP(B23,'data sheet'!$A$2:$B$201,2,FALSE)</f>
        <v>S Cottle</v>
      </c>
      <c r="D23" s="1" t="str">
        <f>VLOOKUP(B23,'data sheet'!$A$2:$C$201,3,FALSE)</f>
        <v>EMAC</v>
      </c>
      <c r="E23" s="1" t="s">
        <v>172</v>
      </c>
      <c r="F23" s="1">
        <v>30</v>
      </c>
      <c r="G23" s="2"/>
      <c r="I23" s="1">
        <f t="shared" si="0"/>
        <v>22</v>
      </c>
      <c r="J23" s="1">
        <f t="shared" si="1"/>
        <v>0</v>
      </c>
      <c r="K23" s="1"/>
      <c r="L23" s="1">
        <f>COUNTIF($D$2:D23,"EMAC")</f>
        <v>7</v>
      </c>
      <c r="M23" s="1">
        <f>COUNTIF($D$2:D23,"VPH")</f>
        <v>15</v>
      </c>
    </row>
    <row r="24" spans="1:13" x14ac:dyDescent="0.25">
      <c r="A24">
        <v>23</v>
      </c>
      <c r="B24">
        <v>23</v>
      </c>
      <c r="C24" s="6" t="str">
        <f>VLOOKUP(B24,'data sheet'!$A$2:$B$201,2,FALSE)</f>
        <v>J Pilch</v>
      </c>
      <c r="D24" s="1" t="str">
        <f>VLOOKUP(B24,'data sheet'!$A$2:$C$201,3,FALSE)</f>
        <v>EMAC</v>
      </c>
      <c r="E24" s="1" t="s">
        <v>172</v>
      </c>
      <c r="F24" s="1">
        <v>29</v>
      </c>
      <c r="G24" s="2"/>
      <c r="I24" s="1">
        <f t="shared" si="0"/>
        <v>23</v>
      </c>
      <c r="J24" s="1">
        <f t="shared" si="1"/>
        <v>0</v>
      </c>
      <c r="K24" s="1"/>
      <c r="L24" s="1">
        <f>COUNTIF($D$2:D24,"EMAC")</f>
        <v>8</v>
      </c>
      <c r="M24" s="1">
        <f>COUNTIF($D$2:D24,"VPH")</f>
        <v>15</v>
      </c>
    </row>
    <row r="25" spans="1:13" x14ac:dyDescent="0.25">
      <c r="A25">
        <v>24</v>
      </c>
      <c r="B25">
        <v>24</v>
      </c>
      <c r="C25" s="6" t="str">
        <f>VLOOKUP(B25,'data sheet'!$A$2:$B$201,2,FALSE)</f>
        <v>R Paradram</v>
      </c>
      <c r="D25" s="1" t="str">
        <f>VLOOKUP(B25,'data sheet'!$A$2:$C$201,3,FALSE)</f>
        <v>VPH</v>
      </c>
      <c r="E25" s="1"/>
      <c r="F25" s="1"/>
      <c r="G25" s="2"/>
      <c r="I25" s="1">
        <f t="shared" si="0"/>
        <v>0</v>
      </c>
      <c r="J25" s="1">
        <f t="shared" si="1"/>
        <v>24</v>
      </c>
      <c r="K25" s="1"/>
      <c r="L25" s="1">
        <f>COUNTIF($D$2:D25,"EMAC")</f>
        <v>8</v>
      </c>
      <c r="M25" s="1">
        <f>COUNTIF($D$2:D25,"VPH")</f>
        <v>16</v>
      </c>
    </row>
    <row r="26" spans="1:13" x14ac:dyDescent="0.25">
      <c r="A26">
        <v>25</v>
      </c>
      <c r="B26">
        <v>25</v>
      </c>
      <c r="C26" s="6" t="str">
        <f>VLOOKUP(B26,'data sheet'!$A$2:$B$201,2,FALSE)</f>
        <v>J Cuddy</v>
      </c>
      <c r="D26" s="1" t="str">
        <f>VLOOKUP(B26,'data sheet'!$A$2:$C$201,3,FALSE)</f>
        <v>VPH</v>
      </c>
      <c r="E26" s="1"/>
      <c r="F26" s="1"/>
      <c r="G26" s="2"/>
      <c r="I26" s="1">
        <f t="shared" si="0"/>
        <v>0</v>
      </c>
      <c r="J26" s="1">
        <f t="shared" si="1"/>
        <v>25</v>
      </c>
      <c r="K26" s="1"/>
      <c r="L26" s="1">
        <f>COUNTIF($D$2:D26,"EMAC")</f>
        <v>8</v>
      </c>
      <c r="M26" s="1">
        <f>COUNTIF($D$2:D26,"VPH")</f>
        <v>17</v>
      </c>
    </row>
    <row r="27" spans="1:13" x14ac:dyDescent="0.25">
      <c r="A27">
        <v>26</v>
      </c>
      <c r="B27">
        <v>26</v>
      </c>
      <c r="C27" s="6" t="str">
        <f>VLOOKUP(B27,'data sheet'!$A$2:$B$201,2,FALSE)</f>
        <v>A Dahlkimp</v>
      </c>
      <c r="D27" s="1" t="str">
        <f>VLOOKUP(B27,'data sheet'!$A$2:$C$201,3,FALSE)</f>
        <v>VPH</v>
      </c>
      <c r="E27" s="1"/>
      <c r="F27" s="1"/>
      <c r="G27" s="2"/>
      <c r="I27" s="1">
        <f t="shared" si="0"/>
        <v>0</v>
      </c>
      <c r="J27" s="1">
        <f t="shared" si="1"/>
        <v>26</v>
      </c>
      <c r="K27" s="1"/>
      <c r="L27" s="1">
        <f>COUNTIF($D$2:D27,"EMAC")</f>
        <v>8</v>
      </c>
      <c r="M27" s="1">
        <f>COUNTIF($D$2:D27,"VPH")</f>
        <v>18</v>
      </c>
    </row>
    <row r="28" spans="1:13" x14ac:dyDescent="0.25">
      <c r="A28">
        <v>27</v>
      </c>
      <c r="B28">
        <v>27</v>
      </c>
      <c r="C28" s="6" t="str">
        <f>VLOOKUP(B28,'data sheet'!$A$2:$B$201,2,FALSE)</f>
        <v>D Steen</v>
      </c>
      <c r="D28" s="1" t="str">
        <f>VLOOKUP(B28,'data sheet'!$A$2:$C$201,3,FALSE)</f>
        <v>VPH</v>
      </c>
      <c r="E28" s="1"/>
      <c r="F28" s="1"/>
      <c r="G28" s="2"/>
      <c r="I28" s="1">
        <f t="shared" si="0"/>
        <v>0</v>
      </c>
      <c r="J28" s="1">
        <f t="shared" si="1"/>
        <v>27</v>
      </c>
      <c r="K28" s="1"/>
      <c r="L28" s="1">
        <f>COUNTIF($D$2:D28,"EMAC")</f>
        <v>8</v>
      </c>
      <c r="M28" s="1">
        <f>COUNTIF($D$2:D28,"VPH")</f>
        <v>19</v>
      </c>
    </row>
    <row r="29" spans="1:13" x14ac:dyDescent="0.25">
      <c r="A29">
        <v>28</v>
      </c>
      <c r="B29">
        <v>28</v>
      </c>
      <c r="C29" s="6" t="str">
        <f>VLOOKUP(B29,'data sheet'!$A$2:$B$201,2,FALSE)</f>
        <v>N McGoun</v>
      </c>
      <c r="D29" s="1" t="str">
        <f>VLOOKUP(B29,'data sheet'!$A$2:$C$201,3,FALSE)</f>
        <v>EMAC</v>
      </c>
      <c r="E29" s="1" t="s">
        <v>172</v>
      </c>
      <c r="F29" s="1">
        <v>28</v>
      </c>
      <c r="G29" s="2"/>
      <c r="I29" s="1">
        <f t="shared" si="0"/>
        <v>28</v>
      </c>
      <c r="J29" s="1">
        <f t="shared" si="1"/>
        <v>0</v>
      </c>
      <c r="K29" s="1"/>
      <c r="L29" s="1">
        <f>COUNTIF($D$2:D29,"EMAC")</f>
        <v>9</v>
      </c>
      <c r="M29" s="1">
        <f>COUNTIF($D$2:D29,"VPH")</f>
        <v>19</v>
      </c>
    </row>
    <row r="30" spans="1:13" x14ac:dyDescent="0.25">
      <c r="A30">
        <v>29</v>
      </c>
      <c r="B30">
        <v>29</v>
      </c>
      <c r="C30" s="6" t="str">
        <f>VLOOKUP(B30,'data sheet'!$A$2:$B$201,2,FALSE)</f>
        <v>A Hutson</v>
      </c>
      <c r="D30" s="1" t="str">
        <f>VLOOKUP(B30,'data sheet'!$A$2:$C$201,3,FALSE)</f>
        <v>VPH</v>
      </c>
      <c r="E30" s="1"/>
      <c r="F30" s="1"/>
      <c r="G30" s="2"/>
      <c r="I30" s="1">
        <f t="shared" si="0"/>
        <v>0</v>
      </c>
      <c r="J30" s="1">
        <f t="shared" si="1"/>
        <v>29</v>
      </c>
      <c r="K30" s="1"/>
      <c r="L30" s="1">
        <f>COUNTIF($D$2:D30,"EMAC")</f>
        <v>9</v>
      </c>
      <c r="M30" s="1">
        <f>COUNTIF($D$2:D30,"VPH")</f>
        <v>20</v>
      </c>
    </row>
    <row r="31" spans="1:13" x14ac:dyDescent="0.25">
      <c r="A31">
        <v>30</v>
      </c>
      <c r="B31">
        <v>30</v>
      </c>
      <c r="C31" s="6" t="str">
        <f>VLOOKUP(B31,'data sheet'!$A$2:$B$201,2,FALSE)</f>
        <v>E O'Brian</v>
      </c>
      <c r="D31" s="1" t="str">
        <f>VLOOKUP(B31,'data sheet'!$A$2:$C$201,3,FALSE)</f>
        <v>VPH</v>
      </c>
      <c r="E31" s="1"/>
      <c r="F31" s="1"/>
      <c r="G31" s="2"/>
      <c r="I31" s="1">
        <f t="shared" si="0"/>
        <v>0</v>
      </c>
      <c r="J31" s="1">
        <f t="shared" si="1"/>
        <v>30</v>
      </c>
      <c r="K31" s="1"/>
      <c r="L31" s="1">
        <f>COUNTIF($D$2:D31,"EMAC")</f>
        <v>9</v>
      </c>
      <c r="M31" s="1">
        <f>COUNTIF($D$2:D31,"VPH")</f>
        <v>21</v>
      </c>
    </row>
    <row r="32" spans="1:13" x14ac:dyDescent="0.25">
      <c r="A32">
        <v>31</v>
      </c>
      <c r="B32">
        <v>31</v>
      </c>
      <c r="C32" s="6" t="str">
        <f>VLOOKUP(B32,'data sheet'!$A$2:$B$201,2,FALSE)</f>
        <v>S Villis</v>
      </c>
      <c r="D32" s="1" t="str">
        <f>VLOOKUP(B32,'data sheet'!$A$2:$C$201,3,FALSE)</f>
        <v>VPH</v>
      </c>
      <c r="E32" s="1"/>
      <c r="F32" s="1"/>
      <c r="G32" s="2"/>
      <c r="I32" s="1">
        <f t="shared" si="0"/>
        <v>0</v>
      </c>
      <c r="J32" s="1">
        <f t="shared" si="1"/>
        <v>31</v>
      </c>
      <c r="K32" s="1"/>
      <c r="L32" s="1">
        <f>COUNTIF($D$2:D32,"EMAC")</f>
        <v>9</v>
      </c>
      <c r="M32" s="1">
        <f>COUNTIF($D$2:D32,"VPH")</f>
        <v>22</v>
      </c>
    </row>
    <row r="33" spans="1:13" x14ac:dyDescent="0.25">
      <c r="A33">
        <v>32</v>
      </c>
      <c r="B33">
        <v>32</v>
      </c>
      <c r="C33" s="6" t="str">
        <f>VLOOKUP(B33,'data sheet'!$A$2:$B$201,2,FALSE)</f>
        <v>R Blair</v>
      </c>
      <c r="D33" s="1" t="str">
        <f>VLOOKUP(B33,'data sheet'!$A$2:$C$201,3,FALSE)</f>
        <v>VPH</v>
      </c>
      <c r="E33" s="1"/>
      <c r="F33" s="1"/>
      <c r="G33" s="2"/>
      <c r="I33" s="1">
        <f t="shared" si="0"/>
        <v>0</v>
      </c>
      <c r="J33" s="1">
        <f t="shared" si="1"/>
        <v>32</v>
      </c>
      <c r="K33" s="1"/>
      <c r="L33" s="1">
        <f>COUNTIF($D$2:D33,"EMAC")</f>
        <v>9</v>
      </c>
      <c r="M33" s="1">
        <f>COUNTIF($D$2:D33,"VPH")</f>
        <v>23</v>
      </c>
    </row>
    <row r="34" spans="1:13" x14ac:dyDescent="0.25">
      <c r="A34">
        <v>33</v>
      </c>
      <c r="B34">
        <v>33</v>
      </c>
      <c r="C34" s="6" t="str">
        <f>VLOOKUP(B34,'data sheet'!$A$2:$B$201,2,FALSE)</f>
        <v>J Francis</v>
      </c>
      <c r="D34" s="1" t="str">
        <f>VLOOKUP(B34,'data sheet'!$A$2:$C$201,3,FALSE)</f>
        <v>EMAC</v>
      </c>
      <c r="E34" s="1" t="s">
        <v>172</v>
      </c>
      <c r="F34" s="1">
        <v>27</v>
      </c>
      <c r="G34" s="2"/>
      <c r="I34" s="1">
        <f t="shared" si="0"/>
        <v>33</v>
      </c>
      <c r="J34" s="1">
        <f t="shared" si="1"/>
        <v>0</v>
      </c>
      <c r="K34" s="1"/>
      <c r="L34" s="1">
        <f>COUNTIF($D$2:D34,"EMAC")</f>
        <v>10</v>
      </c>
      <c r="M34" s="1">
        <f>COUNTIF($D$2:D34,"VPH")</f>
        <v>23</v>
      </c>
    </row>
    <row r="35" spans="1:13" x14ac:dyDescent="0.25">
      <c r="A35">
        <v>34</v>
      </c>
      <c r="B35">
        <v>34</v>
      </c>
      <c r="C35" s="6" t="str">
        <f>VLOOKUP(B35,'data sheet'!$A$2:$B$201,2,FALSE)</f>
        <v>B Green</v>
      </c>
      <c r="D35" s="1" t="str">
        <f>VLOOKUP(B35,'data sheet'!$A$2:$C$201,3,FALSE)</f>
        <v>VPH</v>
      </c>
      <c r="E35" s="1"/>
      <c r="F35" s="1"/>
      <c r="G35" s="2"/>
      <c r="I35" s="1">
        <f t="shared" si="0"/>
        <v>0</v>
      </c>
      <c r="J35" s="1">
        <f t="shared" si="1"/>
        <v>34</v>
      </c>
      <c r="K35" s="1"/>
      <c r="L35" s="1">
        <f>COUNTIF($D$2:D35,"EMAC")</f>
        <v>10</v>
      </c>
      <c r="M35" s="1">
        <f>COUNTIF($D$2:D35,"VPH")</f>
        <v>24</v>
      </c>
    </row>
    <row r="36" spans="1:13" x14ac:dyDescent="0.25">
      <c r="A36">
        <v>35</v>
      </c>
      <c r="B36">
        <v>35</v>
      </c>
      <c r="C36" s="6" t="str">
        <f>VLOOKUP(B36,'data sheet'!$A$2:$B$201,2,FALSE)</f>
        <v>G Lay</v>
      </c>
      <c r="D36" s="1" t="str">
        <f>VLOOKUP(B36,'data sheet'!$A$2:$C$201,3,FALSE)</f>
        <v>VPH</v>
      </c>
      <c r="E36" s="1"/>
      <c r="F36" s="1"/>
      <c r="G36" s="2"/>
      <c r="I36" s="1">
        <f t="shared" si="0"/>
        <v>0</v>
      </c>
      <c r="J36" s="1">
        <f t="shared" si="1"/>
        <v>35</v>
      </c>
      <c r="K36" s="1"/>
      <c r="L36" s="1">
        <f>COUNTIF($D$2:D36,"EMAC")</f>
        <v>10</v>
      </c>
      <c r="M36" s="1">
        <f>COUNTIF($D$2:D36,"VPH")</f>
        <v>25</v>
      </c>
    </row>
    <row r="37" spans="1:13" x14ac:dyDescent="0.25">
      <c r="A37">
        <v>36</v>
      </c>
      <c r="B37">
        <v>36</v>
      </c>
      <c r="C37" s="6" t="str">
        <f>VLOOKUP(B37,'data sheet'!$A$2:$B$201,2,FALSE)</f>
        <v>R Parr</v>
      </c>
      <c r="D37" s="1" t="str">
        <f>VLOOKUP(B37,'data sheet'!$A$2:$C$201,3,FALSE)</f>
        <v>EMAC</v>
      </c>
      <c r="E37" s="1" t="s">
        <v>172</v>
      </c>
      <c r="F37" s="1">
        <v>26</v>
      </c>
      <c r="G37" s="2"/>
      <c r="I37" s="1">
        <f t="shared" si="0"/>
        <v>36</v>
      </c>
      <c r="J37" s="1">
        <f t="shared" si="1"/>
        <v>0</v>
      </c>
      <c r="K37" s="1"/>
      <c r="L37" s="1">
        <f>COUNTIF($D$2:D37,"EMAC")</f>
        <v>11</v>
      </c>
      <c r="M37" s="1">
        <f>COUNTIF($D$2:D37,"VPH")</f>
        <v>25</v>
      </c>
    </row>
    <row r="38" spans="1:13" x14ac:dyDescent="0.25">
      <c r="A38">
        <v>37</v>
      </c>
      <c r="B38">
        <v>37</v>
      </c>
      <c r="C38" s="6" t="str">
        <f>VLOOKUP(B38,'data sheet'!$A$2:$B$201,2,FALSE)</f>
        <v>J Egan</v>
      </c>
      <c r="D38" s="1" t="str">
        <f>VLOOKUP(B38,'data sheet'!$A$2:$C$201,3,FALSE)</f>
        <v>VPH</v>
      </c>
      <c r="E38" s="1"/>
      <c r="F38" s="1"/>
      <c r="G38" s="2"/>
      <c r="I38" s="1">
        <f t="shared" si="0"/>
        <v>0</v>
      </c>
      <c r="J38" s="1">
        <f t="shared" si="1"/>
        <v>37</v>
      </c>
      <c r="K38" s="1"/>
      <c r="L38" s="1">
        <f>COUNTIF($D$2:D38,"EMAC")</f>
        <v>11</v>
      </c>
      <c r="M38" s="1">
        <f>COUNTIF($D$2:D38,"VPH")</f>
        <v>26</v>
      </c>
    </row>
    <row r="39" spans="1:13" x14ac:dyDescent="0.25">
      <c r="A39">
        <v>38</v>
      </c>
      <c r="B39">
        <v>38</v>
      </c>
      <c r="C39" s="6" t="str">
        <f>VLOOKUP(B39,'data sheet'!$A$2:$B$201,2,FALSE)</f>
        <v>P Dyson</v>
      </c>
      <c r="D39" s="1" t="str">
        <f>VLOOKUP(B39,'data sheet'!$A$2:$C$201,3,FALSE)</f>
        <v>VPH</v>
      </c>
      <c r="E39" s="1"/>
      <c r="F39" s="1"/>
      <c r="G39" s="2"/>
      <c r="I39" s="1">
        <f t="shared" si="0"/>
        <v>0</v>
      </c>
      <c r="J39" s="1">
        <f t="shared" si="1"/>
        <v>38</v>
      </c>
      <c r="K39" s="1"/>
      <c r="L39" s="1">
        <f>COUNTIF($D$2:D39,"EMAC")</f>
        <v>11</v>
      </c>
      <c r="M39" s="1">
        <f>COUNTIF($D$2:D39,"VPH")</f>
        <v>27</v>
      </c>
    </row>
    <row r="40" spans="1:13" x14ac:dyDescent="0.25">
      <c r="A40">
        <v>39</v>
      </c>
      <c r="B40">
        <v>39</v>
      </c>
      <c r="C40" s="6" t="str">
        <f>VLOOKUP(B40,'data sheet'!$A$2:$B$201,2,FALSE)</f>
        <v>C Stevens</v>
      </c>
      <c r="D40" s="1" t="str">
        <f>VLOOKUP(B40,'data sheet'!$A$2:$C$201,3,FALSE)</f>
        <v>EMAC</v>
      </c>
      <c r="E40" s="1" t="s">
        <v>172</v>
      </c>
      <c r="F40" s="1">
        <v>25</v>
      </c>
      <c r="G40" s="2"/>
      <c r="I40" s="1">
        <f t="shared" si="0"/>
        <v>39</v>
      </c>
      <c r="J40" s="1">
        <f t="shared" si="1"/>
        <v>0</v>
      </c>
      <c r="K40" s="1"/>
      <c r="L40" s="1">
        <f>COUNTIF($D$2:D40,"EMAC")</f>
        <v>12</v>
      </c>
      <c r="M40" s="1">
        <f>COUNTIF($D$2:D40,"VPH")</f>
        <v>27</v>
      </c>
    </row>
    <row r="41" spans="1:13" x14ac:dyDescent="0.25">
      <c r="A41">
        <v>40</v>
      </c>
      <c r="B41">
        <v>40</v>
      </c>
      <c r="C41" s="6" t="str">
        <f>VLOOKUP(B41,'data sheet'!$A$2:$B$201,2,FALSE)</f>
        <v>M Walker</v>
      </c>
      <c r="D41" s="1" t="str">
        <f>VLOOKUP(B41,'data sheet'!$A$2:$C$201,3,FALSE)</f>
        <v>VPH</v>
      </c>
      <c r="E41" s="1"/>
      <c r="F41" s="1"/>
      <c r="G41" s="2"/>
      <c r="I41" s="1">
        <f t="shared" si="0"/>
        <v>0</v>
      </c>
      <c r="J41" s="1">
        <f t="shared" si="1"/>
        <v>40</v>
      </c>
      <c r="K41" s="1"/>
      <c r="L41" s="1">
        <f>COUNTIF($D$2:D41,"EMAC")</f>
        <v>12</v>
      </c>
      <c r="M41" s="1">
        <f>COUNTIF($D$2:D41,"VPH")</f>
        <v>28</v>
      </c>
    </row>
    <row r="42" spans="1:13" x14ac:dyDescent="0.25">
      <c r="A42">
        <v>41</v>
      </c>
      <c r="B42">
        <v>41</v>
      </c>
      <c r="C42" s="6" t="str">
        <f>VLOOKUP(B42,'data sheet'!$A$2:$B$201,2,FALSE)</f>
        <v>P Cates</v>
      </c>
      <c r="D42" s="1" t="str">
        <f>VLOOKUP(B42,'data sheet'!$A$2:$C$201,3,FALSE)</f>
        <v>EMAC</v>
      </c>
      <c r="E42" s="1" t="s">
        <v>172</v>
      </c>
      <c r="F42" s="1">
        <v>24</v>
      </c>
      <c r="G42" s="2"/>
      <c r="I42" s="1">
        <f t="shared" si="0"/>
        <v>41</v>
      </c>
      <c r="J42" s="1">
        <f t="shared" si="1"/>
        <v>0</v>
      </c>
      <c r="K42" s="1"/>
      <c r="L42" s="1">
        <f>COUNTIF($D$2:D42,"EMAC")</f>
        <v>13</v>
      </c>
      <c r="M42" s="1">
        <f>COUNTIF($D$2:D42,"VPH")</f>
        <v>28</v>
      </c>
    </row>
    <row r="43" spans="1:13" x14ac:dyDescent="0.25">
      <c r="A43">
        <v>42</v>
      </c>
      <c r="B43">
        <v>42</v>
      </c>
      <c r="C43" s="6" t="str">
        <f>VLOOKUP(B43,'data sheet'!$A$2:$B$201,2,FALSE)</f>
        <v>A Green</v>
      </c>
      <c r="D43" s="1" t="str">
        <f>VLOOKUP(B43,'data sheet'!$A$2:$C$201,3,FALSE)</f>
        <v>VPH</v>
      </c>
      <c r="E43" s="1"/>
      <c r="F43" s="1"/>
      <c r="G43" s="2"/>
      <c r="I43" s="1">
        <f t="shared" si="0"/>
        <v>0</v>
      </c>
      <c r="J43" s="1">
        <f t="shared" si="1"/>
        <v>42</v>
      </c>
      <c r="K43" s="1"/>
      <c r="L43" s="1">
        <f>COUNTIF($D$2:D43,"EMAC")</f>
        <v>13</v>
      </c>
      <c r="M43" s="1">
        <f>COUNTIF($D$2:D43,"VPH")</f>
        <v>29</v>
      </c>
    </row>
    <row r="44" spans="1:13" x14ac:dyDescent="0.25">
      <c r="A44">
        <v>43</v>
      </c>
      <c r="B44">
        <v>43</v>
      </c>
      <c r="C44" s="6" t="str">
        <f>VLOOKUP(B44,'data sheet'!$A$2:$B$201,2,FALSE)</f>
        <v>A Byrne</v>
      </c>
      <c r="D44" s="1" t="str">
        <f>VLOOKUP(B44,'data sheet'!$A$2:$C$201,3,FALSE)</f>
        <v>VPH</v>
      </c>
      <c r="E44" s="1"/>
      <c r="F44" s="1"/>
      <c r="G44" s="2"/>
      <c r="I44" s="1">
        <f t="shared" si="0"/>
        <v>0</v>
      </c>
      <c r="J44" s="1">
        <f t="shared" si="1"/>
        <v>43</v>
      </c>
      <c r="K44" s="1"/>
      <c r="L44" s="1">
        <f>COUNTIF($D$2:D44,"EMAC")</f>
        <v>13</v>
      </c>
      <c r="M44" s="1">
        <f>COUNTIF($D$2:D44,"VPH")</f>
        <v>30</v>
      </c>
    </row>
    <row r="45" spans="1:13" x14ac:dyDescent="0.25">
      <c r="A45">
        <v>44</v>
      </c>
      <c r="B45">
        <v>44</v>
      </c>
      <c r="C45" s="6" t="str">
        <f>VLOOKUP(B45,'data sheet'!$A$2:$B$201,2,FALSE)</f>
        <v>S Donges</v>
      </c>
      <c r="D45" s="1" t="str">
        <f>VLOOKUP(B45,'data sheet'!$A$2:$C$201,3,FALSE)</f>
        <v>VPH</v>
      </c>
      <c r="E45" s="1"/>
      <c r="F45" s="1"/>
      <c r="G45" s="2"/>
      <c r="I45" s="1">
        <f t="shared" si="0"/>
        <v>0</v>
      </c>
      <c r="J45" s="1">
        <f t="shared" si="1"/>
        <v>44</v>
      </c>
      <c r="K45" s="1"/>
      <c r="L45" s="1">
        <f>COUNTIF($D$2:D45,"EMAC")</f>
        <v>13</v>
      </c>
      <c r="M45" s="1">
        <f>COUNTIF($D$2:D45,"VPH")</f>
        <v>31</v>
      </c>
    </row>
    <row r="46" spans="1:13" x14ac:dyDescent="0.25">
      <c r="A46">
        <v>45</v>
      </c>
      <c r="B46">
        <v>45</v>
      </c>
      <c r="C46" s="6" t="str">
        <f>VLOOKUP(B46,'data sheet'!$A$2:$B$201,2,FALSE)</f>
        <v>C Baker</v>
      </c>
      <c r="D46" s="1" t="str">
        <f>VLOOKUP(B46,'data sheet'!$A$2:$C$201,3,FALSE)</f>
        <v>VPH</v>
      </c>
      <c r="E46" s="1"/>
      <c r="F46" s="1"/>
      <c r="G46" s="2"/>
      <c r="I46" s="1">
        <f t="shared" si="0"/>
        <v>0</v>
      </c>
      <c r="J46" s="1">
        <f t="shared" si="1"/>
        <v>45</v>
      </c>
      <c r="K46" s="1"/>
      <c r="L46" s="1">
        <f>COUNTIF($D$2:D46,"EMAC")</f>
        <v>13</v>
      </c>
      <c r="M46" s="1">
        <f>COUNTIF($D$2:D46,"VPH")</f>
        <v>32</v>
      </c>
    </row>
    <row r="47" spans="1:13" x14ac:dyDescent="0.25">
      <c r="A47">
        <v>46</v>
      </c>
      <c r="B47">
        <v>46</v>
      </c>
      <c r="C47" s="6" t="str">
        <f>VLOOKUP(B47,'data sheet'!$A$2:$B$201,2,FALSE)</f>
        <v>E Louth</v>
      </c>
      <c r="D47" s="1" t="str">
        <f>VLOOKUP(B47,'data sheet'!$A$2:$C$201,3,FALSE)</f>
        <v>VPH</v>
      </c>
      <c r="E47" s="1"/>
      <c r="F47" s="1"/>
      <c r="G47" s="2"/>
      <c r="I47" s="1">
        <f t="shared" si="0"/>
        <v>0</v>
      </c>
      <c r="J47" s="1">
        <f t="shared" si="1"/>
        <v>46</v>
      </c>
      <c r="K47" s="1"/>
      <c r="L47" s="1">
        <f>COUNTIF($D$2:D47,"EMAC")</f>
        <v>13</v>
      </c>
      <c r="M47" s="1">
        <f>COUNTIF($D$2:D47,"VPH")</f>
        <v>33</v>
      </c>
    </row>
    <row r="48" spans="1:13" x14ac:dyDescent="0.25">
      <c r="A48">
        <v>47</v>
      </c>
      <c r="B48">
        <v>47</v>
      </c>
      <c r="C48" s="6" t="str">
        <f>VLOOKUP(B48,'data sheet'!$A$2:$B$201,2,FALSE)</f>
        <v>J Howlett</v>
      </c>
      <c r="D48" s="1" t="str">
        <f>VLOOKUP(B48,'data sheet'!$A$2:$C$201,3,FALSE)</f>
        <v>EMAC</v>
      </c>
      <c r="E48" s="1" t="s">
        <v>172</v>
      </c>
      <c r="F48" s="1">
        <v>23</v>
      </c>
      <c r="G48" s="2"/>
      <c r="I48" s="1">
        <f t="shared" si="0"/>
        <v>47</v>
      </c>
      <c r="J48" s="1">
        <f t="shared" si="1"/>
        <v>0</v>
      </c>
      <c r="K48" s="1"/>
      <c r="L48" s="1">
        <f>COUNTIF($D$2:D48,"EMAC")</f>
        <v>14</v>
      </c>
      <c r="M48" s="1">
        <f>COUNTIF($D$2:D48,"VPH")</f>
        <v>33</v>
      </c>
    </row>
    <row r="49" spans="1:13" x14ac:dyDescent="0.25">
      <c r="A49">
        <v>48</v>
      </c>
      <c r="B49">
        <v>48</v>
      </c>
      <c r="C49" s="6" t="str">
        <f>VLOOKUP(B49,'data sheet'!$A$2:$B$201,2,FALSE)</f>
        <v>C O'Brian</v>
      </c>
      <c r="D49" s="1" t="str">
        <f>VLOOKUP(B49,'data sheet'!$A$2:$C$201,3,FALSE)</f>
        <v>VPH</v>
      </c>
      <c r="E49" s="1"/>
      <c r="F49" s="1"/>
      <c r="G49" s="2"/>
      <c r="I49" s="1">
        <f t="shared" si="0"/>
        <v>0</v>
      </c>
      <c r="J49" s="1">
        <f t="shared" si="1"/>
        <v>48</v>
      </c>
      <c r="K49" s="1"/>
      <c r="L49" s="1">
        <f>COUNTIF($D$2:D49,"EMAC")</f>
        <v>14</v>
      </c>
      <c r="M49" s="1">
        <f>COUNTIF($D$2:D49,"VPH")</f>
        <v>34</v>
      </c>
    </row>
    <row r="50" spans="1:13" x14ac:dyDescent="0.25">
      <c r="A50">
        <v>49</v>
      </c>
      <c r="B50">
        <v>49</v>
      </c>
      <c r="C50" s="6" t="str">
        <f>VLOOKUP(B50,'data sheet'!$A$2:$B$201,2,FALSE)</f>
        <v>H Somani</v>
      </c>
      <c r="D50" s="1" t="str">
        <f>VLOOKUP(B50,'data sheet'!$A$2:$C$201,3,FALSE)</f>
        <v>VPH</v>
      </c>
      <c r="E50" s="1"/>
      <c r="F50" s="1"/>
      <c r="G50" s="2"/>
      <c r="I50" s="1">
        <f t="shared" si="0"/>
        <v>0</v>
      </c>
      <c r="J50" s="1">
        <f t="shared" si="1"/>
        <v>49</v>
      </c>
      <c r="K50" s="1"/>
      <c r="L50" s="1">
        <f>COUNTIF($D$2:D50,"EMAC")</f>
        <v>14</v>
      </c>
      <c r="M50" s="1">
        <f>COUNTIF($D$2:D50,"VPH")</f>
        <v>35</v>
      </c>
    </row>
    <row r="51" spans="1:13" x14ac:dyDescent="0.25">
      <c r="A51">
        <v>50</v>
      </c>
      <c r="B51">
        <v>50</v>
      </c>
      <c r="C51" s="6" t="str">
        <f>VLOOKUP(B51,'data sheet'!$A$2:$B$201,2,FALSE)</f>
        <v>D Cato</v>
      </c>
      <c r="D51" s="1" t="str">
        <f>VLOOKUP(B51,'data sheet'!$A$2:$C$201,3,FALSE)</f>
        <v>EMAC</v>
      </c>
      <c r="E51" s="1" t="s">
        <v>172</v>
      </c>
      <c r="F51" s="1">
        <v>22</v>
      </c>
      <c r="G51" s="2"/>
      <c r="I51" s="1">
        <f t="shared" si="0"/>
        <v>50</v>
      </c>
      <c r="J51" s="1">
        <f t="shared" si="1"/>
        <v>0</v>
      </c>
      <c r="K51" s="1"/>
      <c r="L51" s="1">
        <f>COUNTIF($D$2:D51,"EMAC")</f>
        <v>15</v>
      </c>
      <c r="M51" s="1">
        <f>COUNTIF($D$2:D51,"VPH")</f>
        <v>35</v>
      </c>
    </row>
    <row r="52" spans="1:13" x14ac:dyDescent="0.25">
      <c r="A52">
        <v>51</v>
      </c>
      <c r="B52">
        <v>51</v>
      </c>
      <c r="C52" s="6" t="str">
        <f>VLOOKUP(B52,'data sheet'!$A$2:$B$201,2,FALSE)</f>
        <v>M Jones</v>
      </c>
      <c r="D52" s="1" t="str">
        <f>VLOOKUP(B52,'data sheet'!$A$2:$C$201,3,FALSE)</f>
        <v>VPH</v>
      </c>
      <c r="E52" s="1"/>
      <c r="F52" s="1"/>
      <c r="G52" s="2"/>
      <c r="I52" s="1">
        <f t="shared" si="0"/>
        <v>0</v>
      </c>
      <c r="J52" s="1">
        <f t="shared" si="1"/>
        <v>51</v>
      </c>
      <c r="K52" s="1"/>
      <c r="L52" s="1">
        <f>COUNTIF($D$2:D52,"EMAC")</f>
        <v>15</v>
      </c>
      <c r="M52" s="1">
        <f>COUNTIF($D$2:D52,"VPH")</f>
        <v>36</v>
      </c>
    </row>
    <row r="53" spans="1:13" x14ac:dyDescent="0.25">
      <c r="A53">
        <v>52</v>
      </c>
      <c r="B53">
        <v>52</v>
      </c>
      <c r="C53" s="6" t="str">
        <f>VLOOKUP(B53,'data sheet'!$A$2:$B$201,2,FALSE)</f>
        <v>K Long</v>
      </c>
      <c r="D53" s="1" t="str">
        <f>VLOOKUP(B53,'data sheet'!$A$2:$C$201,3,FALSE)</f>
        <v>VPH</v>
      </c>
      <c r="E53" s="1"/>
      <c r="F53" s="1"/>
      <c r="G53" s="2"/>
      <c r="I53" s="1">
        <f t="shared" si="0"/>
        <v>0</v>
      </c>
      <c r="J53" s="1">
        <f t="shared" si="1"/>
        <v>52</v>
      </c>
      <c r="K53" s="1"/>
      <c r="L53" s="1">
        <f>COUNTIF($D$2:D53,"EMAC")</f>
        <v>15</v>
      </c>
      <c r="M53" s="1">
        <f>COUNTIF($D$2:D53,"VPH")</f>
        <v>37</v>
      </c>
    </row>
    <row r="54" spans="1:13" x14ac:dyDescent="0.25">
      <c r="A54">
        <v>53</v>
      </c>
      <c r="B54">
        <v>53</v>
      </c>
      <c r="C54" s="6" t="str">
        <f>VLOOKUP(B54,'data sheet'!$A$2:$B$201,2,FALSE)</f>
        <v>G Fernandez</v>
      </c>
      <c r="D54" s="1" t="str">
        <f>VLOOKUP(B54,'data sheet'!$A$2:$C$201,3,FALSE)</f>
        <v>EMAC</v>
      </c>
      <c r="E54" s="1" t="s">
        <v>172</v>
      </c>
      <c r="F54" s="1">
        <v>21</v>
      </c>
      <c r="G54" s="2"/>
      <c r="I54" s="1">
        <f t="shared" si="0"/>
        <v>53</v>
      </c>
      <c r="J54" s="1">
        <f t="shared" si="1"/>
        <v>0</v>
      </c>
      <c r="K54" s="1"/>
      <c r="L54" s="1">
        <f>COUNTIF($D$2:D54,"EMAC")</f>
        <v>16</v>
      </c>
      <c r="M54" s="1">
        <f>COUNTIF($D$2:D54,"VPH")</f>
        <v>37</v>
      </c>
    </row>
    <row r="55" spans="1:13" x14ac:dyDescent="0.25">
      <c r="A55">
        <v>54</v>
      </c>
      <c r="B55">
        <v>54</v>
      </c>
      <c r="C55" s="6" t="str">
        <f>VLOOKUP(B55,'data sheet'!$A$2:$B$201,2,FALSE)</f>
        <v>A Cherter</v>
      </c>
      <c r="D55" s="1" t="str">
        <f>VLOOKUP(B55,'data sheet'!$A$2:$C$201,3,FALSE)</f>
        <v>VPH</v>
      </c>
      <c r="E55" s="1"/>
      <c r="F55" s="1"/>
      <c r="G55" s="2"/>
      <c r="I55" s="1">
        <f t="shared" si="0"/>
        <v>0</v>
      </c>
      <c r="J55" s="1">
        <f t="shared" si="1"/>
        <v>54</v>
      </c>
      <c r="K55" s="1"/>
      <c r="L55" s="1">
        <f>COUNTIF($D$2:D55,"EMAC")</f>
        <v>16</v>
      </c>
      <c r="M55" s="1">
        <f>COUNTIF($D$2:D55,"VPH")</f>
        <v>38</v>
      </c>
    </row>
    <row r="56" spans="1:13" x14ac:dyDescent="0.25">
      <c r="A56">
        <v>55</v>
      </c>
      <c r="B56">
        <v>55</v>
      </c>
      <c r="C56" s="6" t="str">
        <f>VLOOKUP(B56,'data sheet'!$A$2:$B$201,2,FALSE)</f>
        <v>D Daugirda</v>
      </c>
      <c r="D56" s="1" t="str">
        <f>VLOOKUP(B56,'data sheet'!$A$2:$C$201,3,FALSE)</f>
        <v>EMAC</v>
      </c>
      <c r="E56" s="1" t="s">
        <v>172</v>
      </c>
      <c r="F56" s="1">
        <v>20</v>
      </c>
      <c r="G56" s="2"/>
      <c r="I56" s="1">
        <f t="shared" si="0"/>
        <v>55</v>
      </c>
      <c r="J56" s="1">
        <f t="shared" si="1"/>
        <v>0</v>
      </c>
      <c r="K56" s="1"/>
      <c r="L56" s="1">
        <f>COUNTIF($D$2:D56,"EMAC")</f>
        <v>17</v>
      </c>
      <c r="M56" s="1">
        <f>COUNTIF($D$2:D56,"VPH")</f>
        <v>38</v>
      </c>
    </row>
    <row r="57" spans="1:13" x14ac:dyDescent="0.25">
      <c r="A57">
        <v>56</v>
      </c>
      <c r="B57">
        <v>56</v>
      </c>
      <c r="C57" s="6" t="str">
        <f>VLOOKUP(B57,'data sheet'!$A$2:$B$201,2,FALSE)</f>
        <v>G Benn</v>
      </c>
      <c r="D57" s="1" t="str">
        <f>VLOOKUP(B57,'data sheet'!$A$2:$C$201,3,FALSE)</f>
        <v>VPH</v>
      </c>
      <c r="E57" s="1"/>
      <c r="F57" s="1"/>
      <c r="G57" s="2"/>
      <c r="I57" s="1">
        <f t="shared" si="0"/>
        <v>0</v>
      </c>
      <c r="J57" s="1">
        <f t="shared" si="1"/>
        <v>56</v>
      </c>
      <c r="K57" s="1"/>
      <c r="L57" s="1">
        <f>COUNTIF($D$2:D57,"EMAC")</f>
        <v>17</v>
      </c>
      <c r="M57" s="1">
        <f>COUNTIF($D$2:D57,"VPH")</f>
        <v>39</v>
      </c>
    </row>
    <row r="58" spans="1:13" x14ac:dyDescent="0.25">
      <c r="A58">
        <v>57</v>
      </c>
      <c r="B58">
        <v>57</v>
      </c>
      <c r="C58" s="6" t="str">
        <f>VLOOKUP(B58,'data sheet'!$A$2:$B$201,2,FALSE)</f>
        <v>S Bint</v>
      </c>
      <c r="D58" s="1" t="str">
        <f>VLOOKUP(B58,'data sheet'!$A$2:$C$201,3,FALSE)</f>
        <v>VPH</v>
      </c>
      <c r="E58" s="1"/>
      <c r="F58" s="1"/>
      <c r="G58" s="2"/>
      <c r="I58" s="1">
        <f t="shared" si="0"/>
        <v>0</v>
      </c>
      <c r="J58" s="1">
        <f t="shared" si="1"/>
        <v>57</v>
      </c>
      <c r="K58" s="1"/>
      <c r="L58" s="1">
        <f>COUNTIF($D$2:D58,"EMAC")</f>
        <v>17</v>
      </c>
      <c r="M58" s="1">
        <f>COUNTIF($D$2:D58,"VPH")</f>
        <v>40</v>
      </c>
    </row>
    <row r="59" spans="1:13" x14ac:dyDescent="0.25">
      <c r="A59">
        <v>58</v>
      </c>
      <c r="B59">
        <v>58</v>
      </c>
      <c r="C59" s="6" t="str">
        <f>VLOOKUP(B59,'data sheet'!$A$2:$B$201,2,FALSE)</f>
        <v>M Woloman</v>
      </c>
      <c r="D59" s="1" t="str">
        <f>VLOOKUP(B59,'data sheet'!$A$2:$C$201,3,FALSE)</f>
        <v>VPH</v>
      </c>
      <c r="E59" s="1"/>
      <c r="F59" s="1"/>
      <c r="G59" s="2"/>
      <c r="I59" s="1">
        <f t="shared" si="0"/>
        <v>0</v>
      </c>
      <c r="J59" s="1">
        <f t="shared" si="1"/>
        <v>58</v>
      </c>
      <c r="K59" s="1"/>
      <c r="L59" s="1">
        <f>COUNTIF($D$2:D59,"EMAC")</f>
        <v>17</v>
      </c>
      <c r="M59" s="1">
        <f>COUNTIF($D$2:D59,"VPH")</f>
        <v>41</v>
      </c>
    </row>
    <row r="60" spans="1:13" x14ac:dyDescent="0.25">
      <c r="A60">
        <v>59</v>
      </c>
      <c r="B60">
        <v>59</v>
      </c>
      <c r="C60" s="6" t="str">
        <f>VLOOKUP(B60,'data sheet'!$A$2:$B$201,2,FALSE)</f>
        <v>K Clark</v>
      </c>
      <c r="D60" s="1" t="str">
        <f>VLOOKUP(B60,'data sheet'!$A$2:$C$201,3,FALSE)</f>
        <v>VPH</v>
      </c>
      <c r="E60" s="1"/>
      <c r="F60" s="1"/>
      <c r="G60" s="2"/>
      <c r="I60" s="1">
        <f t="shared" si="0"/>
        <v>0</v>
      </c>
      <c r="J60" s="1">
        <f t="shared" si="1"/>
        <v>59</v>
      </c>
      <c r="K60" s="1"/>
      <c r="L60" s="1">
        <f>COUNTIF($D$2:D60,"EMAC")</f>
        <v>17</v>
      </c>
      <c r="M60" s="1">
        <f>COUNTIF($D$2:D60,"VPH")</f>
        <v>42</v>
      </c>
    </row>
    <row r="61" spans="1:13" x14ac:dyDescent="0.25">
      <c r="A61">
        <v>60</v>
      </c>
      <c r="B61">
        <v>60</v>
      </c>
      <c r="C61" s="6" t="str">
        <f>VLOOKUP(B61,'data sheet'!$A$2:$B$201,2,FALSE)</f>
        <v>O Crispin</v>
      </c>
      <c r="D61" s="1" t="str">
        <f>VLOOKUP(B61,'data sheet'!$A$2:$C$201,3,FALSE)</f>
        <v>EMAC</v>
      </c>
      <c r="E61" s="1" t="s">
        <v>172</v>
      </c>
      <c r="F61" s="1">
        <v>19</v>
      </c>
      <c r="G61" s="2"/>
      <c r="I61" s="1">
        <f t="shared" si="0"/>
        <v>60</v>
      </c>
      <c r="J61" s="1">
        <f t="shared" si="1"/>
        <v>0</v>
      </c>
      <c r="K61" s="1"/>
      <c r="L61" s="1">
        <f>COUNTIF($D$2:D61,"EMAC")</f>
        <v>18</v>
      </c>
      <c r="M61" s="1">
        <f>COUNTIF($D$2:D61,"VPH")</f>
        <v>42</v>
      </c>
    </row>
    <row r="62" spans="1:13" x14ac:dyDescent="0.25">
      <c r="A62">
        <v>61</v>
      </c>
      <c r="B62">
        <v>61</v>
      </c>
      <c r="C62" s="6" t="str">
        <f>VLOOKUP(B62,'data sheet'!$A$2:$B$201,2,FALSE)</f>
        <v>E Tait</v>
      </c>
      <c r="D62" s="1" t="str">
        <f>VLOOKUP(B62,'data sheet'!$A$2:$C$201,3,FALSE)</f>
        <v>VPH</v>
      </c>
      <c r="E62" s="1"/>
      <c r="F62" s="1"/>
      <c r="G62" s="2"/>
      <c r="I62" s="1">
        <f t="shared" si="0"/>
        <v>0</v>
      </c>
      <c r="J62" s="1">
        <f t="shared" si="1"/>
        <v>61</v>
      </c>
      <c r="K62" s="1"/>
      <c r="L62" s="1">
        <f>COUNTIF($D$2:D62,"EMAC")</f>
        <v>18</v>
      </c>
      <c r="M62" s="1">
        <f>COUNTIF($D$2:D62,"VPH")</f>
        <v>43</v>
      </c>
    </row>
    <row r="63" spans="1:13" x14ac:dyDescent="0.25">
      <c r="A63">
        <v>62</v>
      </c>
      <c r="B63">
        <v>62</v>
      </c>
      <c r="C63" s="6" t="str">
        <f>VLOOKUP(B63,'data sheet'!$A$2:$B$201,2,FALSE)</f>
        <v>S Flanagan</v>
      </c>
      <c r="D63" s="1" t="str">
        <f>VLOOKUP(B63,'data sheet'!$A$2:$C$201,3,FALSE)</f>
        <v>EMAC</v>
      </c>
      <c r="E63" s="1" t="s">
        <v>173</v>
      </c>
      <c r="F63" s="1">
        <v>33</v>
      </c>
      <c r="G63" s="2"/>
      <c r="I63" s="1">
        <f t="shared" si="0"/>
        <v>62</v>
      </c>
      <c r="J63" s="1">
        <f t="shared" si="1"/>
        <v>0</v>
      </c>
      <c r="K63" s="1"/>
      <c r="L63" s="1">
        <f>COUNTIF($D$2:D63,"EMAC")</f>
        <v>19</v>
      </c>
      <c r="M63" s="1">
        <f>COUNTIF($D$2:D63,"VPH")</f>
        <v>43</v>
      </c>
    </row>
    <row r="64" spans="1:13" x14ac:dyDescent="0.25">
      <c r="A64">
        <v>63</v>
      </c>
      <c r="B64">
        <v>63</v>
      </c>
      <c r="C64" s="6" t="str">
        <f>VLOOKUP(B64,'data sheet'!$A$2:$B$201,2,FALSE)</f>
        <v>N Dews</v>
      </c>
      <c r="D64" s="1" t="str">
        <f>VLOOKUP(B64,'data sheet'!$A$2:$C$201,3,FALSE)</f>
        <v>EMAC</v>
      </c>
      <c r="E64" s="1" t="s">
        <v>173</v>
      </c>
      <c r="F64" s="1">
        <v>32</v>
      </c>
      <c r="G64" s="2"/>
      <c r="I64" s="1">
        <f t="shared" si="0"/>
        <v>63</v>
      </c>
      <c r="J64" s="1">
        <f t="shared" si="1"/>
        <v>0</v>
      </c>
      <c r="K64" s="1"/>
      <c r="L64" s="1">
        <f>COUNTIF($D$2:D64,"EMAC")</f>
        <v>20</v>
      </c>
      <c r="M64" s="1">
        <f>COUNTIF($D$2:D64,"VPH")</f>
        <v>43</v>
      </c>
    </row>
    <row r="65" spans="1:13" x14ac:dyDescent="0.25">
      <c r="A65">
        <v>64</v>
      </c>
      <c r="B65">
        <v>64</v>
      </c>
      <c r="C65" s="6" t="str">
        <f>VLOOKUP(B65,'data sheet'!$A$2:$B$201,2,FALSE)</f>
        <v>D Hall</v>
      </c>
      <c r="D65" s="1" t="str">
        <f>VLOOKUP(B65,'data sheet'!$A$2:$C$201,3,FALSE)</f>
        <v>EMAC</v>
      </c>
      <c r="E65" s="1" t="s">
        <v>172</v>
      </c>
      <c r="F65" s="1">
        <v>18</v>
      </c>
      <c r="G65" s="2"/>
      <c r="I65" s="1">
        <f t="shared" si="0"/>
        <v>64</v>
      </c>
      <c r="J65" s="1">
        <f t="shared" si="1"/>
        <v>0</v>
      </c>
      <c r="K65" s="1"/>
      <c r="L65" s="1">
        <f>COUNTIF($D$2:D65,"EMAC")</f>
        <v>21</v>
      </c>
      <c r="M65" s="1">
        <f>COUNTIF($D$2:D65,"VPH")</f>
        <v>43</v>
      </c>
    </row>
    <row r="66" spans="1:13" x14ac:dyDescent="0.25">
      <c r="A66">
        <v>65</v>
      </c>
      <c r="B66">
        <v>65</v>
      </c>
      <c r="C66" s="6" t="str">
        <f>VLOOKUP(B66,'data sheet'!$A$2:$B$201,2,FALSE)</f>
        <v>J Burke</v>
      </c>
      <c r="D66" s="1" t="str">
        <f>VLOOKUP(B66,'data sheet'!$A$2:$C$201,3,FALSE)</f>
        <v>VPH</v>
      </c>
      <c r="E66" s="1"/>
      <c r="F66" s="1"/>
      <c r="G66" s="2"/>
      <c r="I66" s="1">
        <f t="shared" si="0"/>
        <v>0</v>
      </c>
      <c r="J66" s="1">
        <f t="shared" si="1"/>
        <v>65</v>
      </c>
      <c r="K66" s="1"/>
      <c r="L66" s="1">
        <f>COUNTIF($D$2:D66,"EMAC")</f>
        <v>21</v>
      </c>
      <c r="M66" s="1">
        <f>COUNTIF($D$2:D66,"VPH")</f>
        <v>44</v>
      </c>
    </row>
    <row r="67" spans="1:13" x14ac:dyDescent="0.25">
      <c r="A67">
        <v>66</v>
      </c>
      <c r="B67">
        <v>66</v>
      </c>
      <c r="C67" s="6" t="str">
        <f>VLOOKUP(B67,'data sheet'!$A$2:$B$201,2,FALSE)</f>
        <v>G White</v>
      </c>
      <c r="D67" s="1" t="str">
        <f>VLOOKUP(B67,'data sheet'!$A$2:$C$201,3,FALSE)</f>
        <v>EMAC</v>
      </c>
      <c r="E67" s="1" t="s">
        <v>172</v>
      </c>
      <c r="F67" s="1">
        <v>17</v>
      </c>
      <c r="G67" s="2"/>
      <c r="I67" s="1">
        <f t="shared" si="0"/>
        <v>66</v>
      </c>
      <c r="J67" s="1">
        <f t="shared" si="1"/>
        <v>0</v>
      </c>
      <c r="K67" s="1"/>
      <c r="L67" s="1">
        <f>COUNTIF($D$2:D67,"EMAC")</f>
        <v>22</v>
      </c>
      <c r="M67" s="1">
        <f>COUNTIF($D$2:D67,"VPH")</f>
        <v>44</v>
      </c>
    </row>
    <row r="68" spans="1:13" x14ac:dyDescent="0.25">
      <c r="A68">
        <v>67</v>
      </c>
      <c r="B68">
        <v>67</v>
      </c>
      <c r="C68" s="6" t="str">
        <f>VLOOKUP(B68,'data sheet'!$A$2:$B$201,2,FALSE)</f>
        <v>J Black</v>
      </c>
      <c r="D68" s="1" t="str">
        <f>VLOOKUP(B68,'data sheet'!$A$2:$C$201,3,FALSE)</f>
        <v>EMAC</v>
      </c>
      <c r="E68" s="1" t="s">
        <v>172</v>
      </c>
      <c r="F68" s="1">
        <v>16</v>
      </c>
      <c r="G68" s="2"/>
      <c r="I68" s="1">
        <f t="shared" ref="I68:I131" si="2">+IF($D68="EMAC",$A68,0)</f>
        <v>67</v>
      </c>
      <c r="J68" s="1">
        <f t="shared" ref="J68:J118" si="3">+IF($D68="VPH",$A68,0)</f>
        <v>0</v>
      </c>
      <c r="K68" s="1"/>
      <c r="L68" s="1">
        <f>COUNTIF($D$2:D68,"EMAC")</f>
        <v>23</v>
      </c>
      <c r="M68" s="1">
        <f>COUNTIF($D$2:D68,"VPH")</f>
        <v>44</v>
      </c>
    </row>
    <row r="69" spans="1:13" x14ac:dyDescent="0.25">
      <c r="A69">
        <v>68</v>
      </c>
      <c r="B69">
        <v>68</v>
      </c>
      <c r="C69" s="6" t="str">
        <f>VLOOKUP(B69,'data sheet'!$A$2:$B$201,2,FALSE)</f>
        <v>S Kelly</v>
      </c>
      <c r="D69" s="1" t="str">
        <f>VLOOKUP(B69,'data sheet'!$A$2:$C$201,3,FALSE)</f>
        <v>VPH</v>
      </c>
      <c r="E69" s="1"/>
      <c r="F69" s="1"/>
      <c r="G69" s="2"/>
      <c r="I69" s="1">
        <f t="shared" si="2"/>
        <v>0</v>
      </c>
      <c r="J69" s="1">
        <f t="shared" si="3"/>
        <v>68</v>
      </c>
      <c r="K69" s="1"/>
      <c r="L69" s="1">
        <f>COUNTIF($D$2:D69,"EMAC")</f>
        <v>23</v>
      </c>
      <c r="M69" s="1">
        <f>COUNTIF($D$2:D69,"VPH")</f>
        <v>45</v>
      </c>
    </row>
    <row r="70" spans="1:13" x14ac:dyDescent="0.25">
      <c r="A70">
        <v>69</v>
      </c>
      <c r="B70">
        <v>69</v>
      </c>
      <c r="C70" s="6" t="str">
        <f>VLOOKUP(B70,'data sheet'!$A$2:$B$201,2,FALSE)</f>
        <v>A Frost</v>
      </c>
      <c r="D70" s="1" t="str">
        <f>VLOOKUP(B70,'data sheet'!$A$2:$C$201,3,FALSE)</f>
        <v>EMAC</v>
      </c>
      <c r="E70" s="1" t="s">
        <v>172</v>
      </c>
      <c r="F70" s="1">
        <v>15</v>
      </c>
      <c r="G70" s="2"/>
      <c r="I70" s="1">
        <f t="shared" si="2"/>
        <v>69</v>
      </c>
      <c r="J70" s="1">
        <f t="shared" si="3"/>
        <v>0</v>
      </c>
      <c r="K70" s="1"/>
      <c r="L70" s="1">
        <f>COUNTIF($D$2:D70,"EMAC")</f>
        <v>24</v>
      </c>
      <c r="M70" s="1">
        <f>COUNTIF($D$2:D70,"VPH")</f>
        <v>45</v>
      </c>
    </row>
    <row r="71" spans="1:13" x14ac:dyDescent="0.25">
      <c r="A71">
        <v>70</v>
      </c>
      <c r="B71">
        <v>70</v>
      </c>
      <c r="C71" s="6" t="str">
        <f>VLOOKUP(B71,'data sheet'!$A$2:$B$201,2,FALSE)</f>
        <v>N Ingo</v>
      </c>
      <c r="D71" s="1" t="str">
        <f>VLOOKUP(B71,'data sheet'!$A$2:$C$201,3,FALSE)</f>
        <v>VPH</v>
      </c>
      <c r="E71" s="1"/>
      <c r="F71" s="1"/>
      <c r="G71" s="2"/>
      <c r="I71" s="1">
        <f t="shared" si="2"/>
        <v>0</v>
      </c>
      <c r="J71" s="1">
        <f t="shared" si="3"/>
        <v>70</v>
      </c>
      <c r="K71" s="1"/>
      <c r="L71" s="1">
        <f>COUNTIF($D$2:D71,"EMAC")</f>
        <v>24</v>
      </c>
      <c r="M71" s="1">
        <f>COUNTIF($D$2:D71,"VPH")</f>
        <v>46</v>
      </c>
    </row>
    <row r="72" spans="1:13" x14ac:dyDescent="0.25">
      <c r="A72">
        <v>71</v>
      </c>
      <c r="B72">
        <v>71</v>
      </c>
      <c r="C72" s="6" t="str">
        <f>VLOOKUP(B72,'data sheet'!$A$2:$B$201,2,FALSE)</f>
        <v>F Jeacocke</v>
      </c>
      <c r="D72" s="1" t="str">
        <f>VLOOKUP(B72,'data sheet'!$A$2:$C$201,3,FALSE)</f>
        <v>VPH</v>
      </c>
      <c r="E72" s="1"/>
      <c r="F72" s="1"/>
      <c r="G72" s="2"/>
      <c r="I72" s="1">
        <f t="shared" si="2"/>
        <v>0</v>
      </c>
      <c r="J72" s="1">
        <f t="shared" si="3"/>
        <v>71</v>
      </c>
      <c r="K72" s="1"/>
      <c r="L72" s="1">
        <f>COUNTIF($D$2:D72,"EMAC")</f>
        <v>24</v>
      </c>
      <c r="M72" s="1">
        <f>COUNTIF($D$2:D72,"VPH")</f>
        <v>47</v>
      </c>
    </row>
    <row r="73" spans="1:13" x14ac:dyDescent="0.25">
      <c r="A73">
        <v>72</v>
      </c>
      <c r="B73">
        <v>72</v>
      </c>
      <c r="C73" s="6" t="str">
        <f>VLOOKUP(B73,'data sheet'!$A$2:$B$201,2,FALSE)</f>
        <v>C Evans</v>
      </c>
      <c r="D73" s="1" t="str">
        <f>VLOOKUP(B73,'data sheet'!$A$2:$C$201,3,FALSE)</f>
        <v>VPH</v>
      </c>
      <c r="E73" s="1"/>
      <c r="F73" s="1"/>
      <c r="G73" s="2"/>
      <c r="I73" s="1">
        <f t="shared" si="2"/>
        <v>0</v>
      </c>
      <c r="J73" s="1">
        <f t="shared" si="3"/>
        <v>72</v>
      </c>
      <c r="K73" s="1"/>
      <c r="L73" s="1">
        <f>COUNTIF($D$2:D73,"EMAC")</f>
        <v>24</v>
      </c>
      <c r="M73" s="1">
        <f>COUNTIF($D$2:D73,"VPH")</f>
        <v>48</v>
      </c>
    </row>
    <row r="74" spans="1:13" x14ac:dyDescent="0.25">
      <c r="A74">
        <v>73</v>
      </c>
      <c r="B74">
        <v>73</v>
      </c>
      <c r="C74" s="6" t="str">
        <f>VLOOKUP(B74,'data sheet'!$A$2:$B$201,2,FALSE)</f>
        <v>J Heymann</v>
      </c>
      <c r="D74" s="1" t="str">
        <f>VLOOKUP(B74,'data sheet'!$A$2:$C$201,3,FALSE)</f>
        <v>EMAC</v>
      </c>
      <c r="E74" s="1" t="s">
        <v>173</v>
      </c>
      <c r="F74" s="1">
        <v>31</v>
      </c>
      <c r="G74" s="2"/>
      <c r="I74" s="1">
        <f t="shared" si="2"/>
        <v>73</v>
      </c>
      <c r="J74" s="1">
        <f t="shared" si="3"/>
        <v>0</v>
      </c>
      <c r="K74" s="1"/>
      <c r="L74" s="1">
        <f>COUNTIF($D$2:D74,"EMAC")</f>
        <v>25</v>
      </c>
      <c r="M74" s="1">
        <f>COUNTIF($D$2:D74,"VPH")</f>
        <v>48</v>
      </c>
    </row>
    <row r="75" spans="1:13" x14ac:dyDescent="0.25">
      <c r="A75">
        <v>74</v>
      </c>
      <c r="B75">
        <v>74</v>
      </c>
      <c r="C75" s="6" t="str">
        <f>VLOOKUP(B75,'data sheet'!$A$2:$B$201,2,FALSE)</f>
        <v>T East</v>
      </c>
      <c r="D75" s="1" t="str">
        <f>VLOOKUP(B75,'data sheet'!$A$2:$C$201,3,FALSE)</f>
        <v>EMAC</v>
      </c>
      <c r="E75" s="1" t="s">
        <v>172</v>
      </c>
      <c r="F75" s="1">
        <v>14</v>
      </c>
      <c r="G75" s="2"/>
      <c r="I75" s="1">
        <f t="shared" si="2"/>
        <v>74</v>
      </c>
      <c r="J75" s="1">
        <f t="shared" si="3"/>
        <v>0</v>
      </c>
      <c r="K75" s="1"/>
      <c r="L75" s="1">
        <f>COUNTIF($D$2:D75,"EMAC")</f>
        <v>26</v>
      </c>
      <c r="M75" s="1">
        <f>COUNTIF($D$2:D75,"VPH")</f>
        <v>48</v>
      </c>
    </row>
    <row r="76" spans="1:13" x14ac:dyDescent="0.25">
      <c r="A76">
        <v>75</v>
      </c>
      <c r="B76">
        <v>75</v>
      </c>
      <c r="C76" s="6" t="str">
        <f>VLOOKUP(B76,'data sheet'!$A$2:$B$201,2,FALSE)</f>
        <v>S Velez</v>
      </c>
      <c r="D76" s="1" t="str">
        <f>VLOOKUP(B76,'data sheet'!$A$2:$C$201,3,FALSE)</f>
        <v>VPH</v>
      </c>
      <c r="E76" s="1"/>
      <c r="F76" s="1"/>
      <c r="G76" s="2"/>
      <c r="I76" s="1">
        <f t="shared" si="2"/>
        <v>0</v>
      </c>
      <c r="J76" s="1">
        <f t="shared" si="3"/>
        <v>75</v>
      </c>
      <c r="K76" s="1"/>
      <c r="L76" s="1">
        <f>COUNTIF($D$2:D76,"EMAC")</f>
        <v>26</v>
      </c>
      <c r="M76" s="1">
        <f>COUNTIF($D$2:D76,"VPH")</f>
        <v>49</v>
      </c>
    </row>
    <row r="77" spans="1:13" x14ac:dyDescent="0.25">
      <c r="A77">
        <v>76</v>
      </c>
      <c r="B77">
        <v>76</v>
      </c>
      <c r="C77" s="6" t="str">
        <f>VLOOKUP(B77,'data sheet'!$A$2:$B$201,2,FALSE)</f>
        <v>J Rukin-White</v>
      </c>
      <c r="D77" s="1" t="str">
        <f>VLOOKUP(B77,'data sheet'!$A$2:$C$201,3,FALSE)</f>
        <v>EMAC</v>
      </c>
      <c r="E77" s="1" t="s">
        <v>173</v>
      </c>
      <c r="F77" s="1">
        <v>30</v>
      </c>
      <c r="G77" s="2"/>
      <c r="I77" s="1">
        <f t="shared" si="2"/>
        <v>76</v>
      </c>
      <c r="J77" s="1">
        <f t="shared" si="3"/>
        <v>0</v>
      </c>
      <c r="K77" s="1"/>
      <c r="L77" s="1">
        <f>COUNTIF($D$2:D77,"EMAC")</f>
        <v>27</v>
      </c>
      <c r="M77" s="1">
        <f>COUNTIF($D$2:D77,"VPH")</f>
        <v>49</v>
      </c>
    </row>
    <row r="78" spans="1:13" x14ac:dyDescent="0.25">
      <c r="A78">
        <v>77</v>
      </c>
      <c r="B78">
        <v>77</v>
      </c>
      <c r="C78" s="6" t="str">
        <f>VLOOKUP(B78,'data sheet'!$A$2:$B$201,2,FALSE)</f>
        <v>M Cairns</v>
      </c>
      <c r="D78" s="1" t="str">
        <f>VLOOKUP(B78,'data sheet'!$A$2:$C$201,3,FALSE)</f>
        <v>VPH</v>
      </c>
      <c r="E78" s="1"/>
      <c r="F78" s="1"/>
      <c r="G78" s="2"/>
      <c r="I78" s="1">
        <f t="shared" si="2"/>
        <v>0</v>
      </c>
      <c r="J78" s="1">
        <f t="shared" si="3"/>
        <v>77</v>
      </c>
      <c r="K78" s="1"/>
      <c r="L78" s="1">
        <f>COUNTIF($D$2:D78,"EMAC")</f>
        <v>27</v>
      </c>
      <c r="M78" s="1">
        <f>COUNTIF($D$2:D78,"VPH")</f>
        <v>50</v>
      </c>
    </row>
    <row r="79" spans="1:13" x14ac:dyDescent="0.25">
      <c r="A79">
        <v>78</v>
      </c>
      <c r="B79">
        <v>78</v>
      </c>
      <c r="C79" s="6" t="str">
        <f>VLOOKUP(B79,'data sheet'!$A$2:$B$201,2,FALSE)</f>
        <v>H Scott</v>
      </c>
      <c r="D79" s="1" t="str">
        <f>VLOOKUP(B79,'data sheet'!$A$2:$C$201,3,FALSE)</f>
        <v>EMAC</v>
      </c>
      <c r="E79" s="1" t="s">
        <v>173</v>
      </c>
      <c r="F79" s="1">
        <v>29</v>
      </c>
      <c r="G79" s="2"/>
      <c r="I79" s="1">
        <f t="shared" si="2"/>
        <v>78</v>
      </c>
      <c r="J79" s="1">
        <f t="shared" si="3"/>
        <v>0</v>
      </c>
      <c r="K79" s="1"/>
      <c r="L79" s="1">
        <f>COUNTIF($D$2:D79,"EMAC")</f>
        <v>28</v>
      </c>
      <c r="M79" s="1">
        <f>COUNTIF($D$2:D79,"VPH")</f>
        <v>50</v>
      </c>
    </row>
    <row r="80" spans="1:13" x14ac:dyDescent="0.25">
      <c r="A80">
        <v>79</v>
      </c>
      <c r="B80">
        <v>79</v>
      </c>
      <c r="C80" s="6" t="str">
        <f>VLOOKUP(B80,'data sheet'!$A$2:$B$201,2,FALSE)</f>
        <v>Z Woodward</v>
      </c>
      <c r="D80" s="1" t="str">
        <f>VLOOKUP(B80,'data sheet'!$A$2:$C$201,3,FALSE)</f>
        <v>EMAC</v>
      </c>
      <c r="E80" s="1" t="s">
        <v>173</v>
      </c>
      <c r="F80" s="1">
        <v>28</v>
      </c>
      <c r="G80" s="2"/>
      <c r="I80" s="1">
        <f t="shared" si="2"/>
        <v>79</v>
      </c>
      <c r="J80" s="1">
        <f t="shared" si="3"/>
        <v>0</v>
      </c>
      <c r="K80" s="1"/>
      <c r="L80" s="1">
        <f>COUNTIF($D$2:D80,"EMAC")</f>
        <v>29</v>
      </c>
      <c r="M80" s="1">
        <f>COUNTIF($D$2:D80,"VPH")</f>
        <v>50</v>
      </c>
    </row>
    <row r="81" spans="1:13" x14ac:dyDescent="0.25">
      <c r="A81">
        <v>80</v>
      </c>
      <c r="B81">
        <v>80</v>
      </c>
      <c r="C81" s="6" t="str">
        <f>VLOOKUP(B81,'data sheet'!$A$2:$B$201,2,FALSE)</f>
        <v>A Valle</v>
      </c>
      <c r="D81" s="1" t="str">
        <f>VLOOKUP(B81,'data sheet'!$A$2:$C$201,3,FALSE)</f>
        <v>VPH</v>
      </c>
      <c r="E81" s="1"/>
      <c r="F81" s="1"/>
      <c r="G81" s="2"/>
      <c r="I81" s="1">
        <f t="shared" si="2"/>
        <v>0</v>
      </c>
      <c r="J81" s="1">
        <f t="shared" si="3"/>
        <v>80</v>
      </c>
      <c r="K81" s="1"/>
      <c r="L81" s="1">
        <f>COUNTIF($D$2:D81,"EMAC")</f>
        <v>29</v>
      </c>
      <c r="M81" s="1">
        <f>COUNTIF($D$2:D81,"VPH")</f>
        <v>51</v>
      </c>
    </row>
    <row r="82" spans="1:13" x14ac:dyDescent="0.25">
      <c r="A82">
        <v>81</v>
      </c>
      <c r="B82">
        <v>81</v>
      </c>
      <c r="C82" s="6" t="str">
        <f>VLOOKUP(B82,'data sheet'!$A$2:$B$201,2,FALSE)</f>
        <v>R Sommerville</v>
      </c>
      <c r="D82" s="1" t="str">
        <f>VLOOKUP(B82,'data sheet'!$A$2:$C$201,3,FALSE)</f>
        <v>EMAC</v>
      </c>
      <c r="E82" s="1" t="s">
        <v>172</v>
      </c>
      <c r="F82" s="1">
        <v>13</v>
      </c>
      <c r="G82" s="2"/>
      <c r="I82" s="1">
        <f t="shared" si="2"/>
        <v>81</v>
      </c>
      <c r="J82" s="1">
        <f t="shared" si="3"/>
        <v>0</v>
      </c>
      <c r="K82" s="1"/>
      <c r="L82" s="1">
        <f>COUNTIF($D$2:D82,"EMAC")</f>
        <v>30</v>
      </c>
      <c r="M82" s="1">
        <f>COUNTIF($D$2:D82,"VPH")</f>
        <v>51</v>
      </c>
    </row>
    <row r="83" spans="1:13" x14ac:dyDescent="0.25">
      <c r="A83">
        <v>82</v>
      </c>
      <c r="B83">
        <v>82</v>
      </c>
      <c r="C83" s="6" t="str">
        <f>VLOOKUP(B83,'data sheet'!$A$2:$B$201,2,FALSE)</f>
        <v>D Campbell</v>
      </c>
      <c r="D83" s="1" t="str">
        <f>VLOOKUP(B83,'data sheet'!$A$2:$C$201,3,FALSE)</f>
        <v>EMAC</v>
      </c>
      <c r="E83" s="1" t="s">
        <v>172</v>
      </c>
      <c r="F83" s="1">
        <v>12</v>
      </c>
      <c r="G83" s="2"/>
      <c r="I83" s="1">
        <f t="shared" si="2"/>
        <v>82</v>
      </c>
      <c r="J83" s="1">
        <f t="shared" si="3"/>
        <v>0</v>
      </c>
      <c r="K83" s="1"/>
      <c r="L83" s="1">
        <f>COUNTIF($D$2:D83,"EMAC")</f>
        <v>31</v>
      </c>
      <c r="M83" s="1">
        <f>COUNTIF($D$2:D83,"VPH")</f>
        <v>51</v>
      </c>
    </row>
    <row r="84" spans="1:13" x14ac:dyDescent="0.25">
      <c r="A84">
        <v>83</v>
      </c>
      <c r="B84">
        <v>83</v>
      </c>
      <c r="C84" s="6" t="str">
        <f>VLOOKUP(B84,'data sheet'!$A$2:$B$201,2,FALSE)</f>
        <v>D Shortridge</v>
      </c>
      <c r="D84" s="1" t="str">
        <f>VLOOKUP(B84,'data sheet'!$A$2:$C$201,3,FALSE)</f>
        <v>VPH</v>
      </c>
      <c r="E84" s="1"/>
      <c r="F84" s="1"/>
      <c r="G84" s="2"/>
      <c r="I84" s="1">
        <f t="shared" si="2"/>
        <v>0</v>
      </c>
      <c r="J84" s="1">
        <f t="shared" si="3"/>
        <v>83</v>
      </c>
      <c r="K84" s="1"/>
      <c r="L84" s="1">
        <f>COUNTIF($D$2:D84,"EMAC")</f>
        <v>31</v>
      </c>
      <c r="M84" s="1">
        <f>COUNTIF($D$2:D84,"VPH")</f>
        <v>52</v>
      </c>
    </row>
    <row r="85" spans="1:13" x14ac:dyDescent="0.25">
      <c r="A85">
        <v>84</v>
      </c>
      <c r="B85">
        <v>84</v>
      </c>
      <c r="C85" s="6" t="str">
        <f>VLOOKUP(B85,'data sheet'!$A$2:$B$201,2,FALSE)</f>
        <v>O Espley</v>
      </c>
      <c r="D85" s="1" t="str">
        <f>VLOOKUP(B85,'data sheet'!$A$2:$C$201,3,FALSE)</f>
        <v>EMAC</v>
      </c>
      <c r="E85" s="1" t="s">
        <v>172</v>
      </c>
      <c r="F85" s="1">
        <v>11</v>
      </c>
      <c r="G85" s="2"/>
      <c r="I85" s="1">
        <f t="shared" si="2"/>
        <v>84</v>
      </c>
      <c r="J85" s="1">
        <f t="shared" si="3"/>
        <v>0</v>
      </c>
      <c r="K85" s="1"/>
      <c r="L85" s="1">
        <f>COUNTIF($D$2:D85,"EMAC")</f>
        <v>32</v>
      </c>
      <c r="M85" s="1">
        <f>COUNTIF($D$2:D85,"VPH")</f>
        <v>52</v>
      </c>
    </row>
    <row r="86" spans="1:13" x14ac:dyDescent="0.25">
      <c r="A86">
        <v>85</v>
      </c>
      <c r="B86">
        <v>85</v>
      </c>
      <c r="C86" s="6" t="str">
        <f>VLOOKUP(B86,'data sheet'!$A$2:$B$201,2,FALSE)</f>
        <v>H Birtwistle</v>
      </c>
      <c r="D86" s="1" t="str">
        <f>VLOOKUP(B86,'data sheet'!$A$2:$C$201,3,FALSE)</f>
        <v>VPH</v>
      </c>
      <c r="E86" s="1"/>
      <c r="F86" s="1"/>
      <c r="G86" s="2"/>
      <c r="I86" s="1">
        <f t="shared" si="2"/>
        <v>0</v>
      </c>
      <c r="J86" s="1">
        <f t="shared" si="3"/>
        <v>85</v>
      </c>
      <c r="K86" s="1"/>
      <c r="L86" s="1">
        <f>COUNTIF($D$2:D86,"EMAC")</f>
        <v>32</v>
      </c>
      <c r="M86" s="1">
        <f>COUNTIF($D$2:D86,"VPH")</f>
        <v>53</v>
      </c>
    </row>
    <row r="87" spans="1:13" x14ac:dyDescent="0.25">
      <c r="A87">
        <v>86</v>
      </c>
      <c r="B87">
        <v>86</v>
      </c>
      <c r="C87" s="6" t="str">
        <f>VLOOKUP(B87,'data sheet'!$A$2:$B$201,2,FALSE)</f>
        <v>R Collier</v>
      </c>
      <c r="D87" s="1" t="str">
        <f>VLOOKUP(B87,'data sheet'!$A$2:$C$201,3,FALSE)</f>
        <v>VPH</v>
      </c>
      <c r="E87" s="1"/>
      <c r="F87" s="1"/>
      <c r="G87" s="2"/>
      <c r="I87" s="1">
        <f t="shared" si="2"/>
        <v>0</v>
      </c>
      <c r="J87" s="1">
        <f t="shared" si="3"/>
        <v>86</v>
      </c>
      <c r="K87" s="1"/>
      <c r="L87" s="1">
        <f>COUNTIF($D$2:D87,"EMAC")</f>
        <v>32</v>
      </c>
      <c r="M87" s="1">
        <f>COUNTIF($D$2:D87,"VPH")</f>
        <v>54</v>
      </c>
    </row>
    <row r="88" spans="1:13" x14ac:dyDescent="0.25">
      <c r="A88">
        <v>87</v>
      </c>
      <c r="B88">
        <v>87</v>
      </c>
      <c r="C88" s="6" t="str">
        <f>VLOOKUP(B88,'data sheet'!$A$2:$B$201,2,FALSE)</f>
        <v>S Lambeth</v>
      </c>
      <c r="D88" s="1" t="str">
        <f>VLOOKUP(B88,'data sheet'!$A$2:$C$201,3,FALSE)</f>
        <v>EMAC</v>
      </c>
      <c r="E88" s="1" t="s">
        <v>172</v>
      </c>
      <c r="F88" s="1" t="s">
        <v>176</v>
      </c>
      <c r="G88" s="2" t="s">
        <v>175</v>
      </c>
      <c r="I88" s="1">
        <f t="shared" si="2"/>
        <v>87</v>
      </c>
      <c r="J88" s="1">
        <f t="shared" si="3"/>
        <v>0</v>
      </c>
      <c r="K88" s="1"/>
      <c r="L88" s="1">
        <f>COUNTIF($D$2:D88,"EMAC")</f>
        <v>33</v>
      </c>
      <c r="M88" s="1">
        <f>COUNTIF($D$2:D88,"VPH")</f>
        <v>54</v>
      </c>
    </row>
    <row r="89" spans="1:13" x14ac:dyDescent="0.25">
      <c r="A89">
        <v>88</v>
      </c>
      <c r="B89">
        <v>88</v>
      </c>
      <c r="C89" s="6" t="str">
        <f>VLOOKUP(B89,'data sheet'!$A$2:$B$201,2,FALSE)</f>
        <v>J Dunlop</v>
      </c>
      <c r="D89" s="1" t="str">
        <f>VLOOKUP(B89,'data sheet'!$A$2:$C$201,3,FALSE)</f>
        <v>VPH</v>
      </c>
      <c r="E89" s="1"/>
      <c r="F89" s="1"/>
      <c r="G89" s="2"/>
      <c r="I89" s="1">
        <f t="shared" si="2"/>
        <v>0</v>
      </c>
      <c r="J89" s="1">
        <f t="shared" si="3"/>
        <v>88</v>
      </c>
      <c r="K89" s="1"/>
      <c r="L89" s="1">
        <f>COUNTIF($D$2:D89,"EMAC")</f>
        <v>33</v>
      </c>
      <c r="M89" s="1">
        <f>COUNTIF($D$2:D89,"VPH")</f>
        <v>55</v>
      </c>
    </row>
    <row r="90" spans="1:13" x14ac:dyDescent="0.25">
      <c r="A90">
        <v>89</v>
      </c>
      <c r="B90">
        <v>89</v>
      </c>
      <c r="C90" s="6" t="str">
        <f>VLOOKUP(B90,'data sheet'!$A$2:$B$201,2,FALSE)</f>
        <v>C Fisher</v>
      </c>
      <c r="D90" s="1" t="str">
        <f>VLOOKUP(B90,'data sheet'!$A$2:$C$201,3,FALSE)</f>
        <v>EMAC</v>
      </c>
      <c r="E90" s="1" t="s">
        <v>173</v>
      </c>
      <c r="F90" s="1">
        <v>27</v>
      </c>
      <c r="G90" s="2"/>
      <c r="I90" s="1">
        <f t="shared" si="2"/>
        <v>89</v>
      </c>
      <c r="J90" s="1">
        <f t="shared" si="3"/>
        <v>0</v>
      </c>
      <c r="K90" s="1"/>
      <c r="L90" s="1">
        <f>COUNTIF($D$2:D90,"EMAC")</f>
        <v>34</v>
      </c>
      <c r="M90" s="1">
        <f>COUNTIF($D$2:D90,"VPH")</f>
        <v>55</v>
      </c>
    </row>
    <row r="91" spans="1:13" x14ac:dyDescent="0.25">
      <c r="A91">
        <v>90</v>
      </c>
      <c r="B91">
        <v>90</v>
      </c>
      <c r="C91" s="6" t="str">
        <f>VLOOKUP(B91,'data sheet'!$A$2:$B$201,2,FALSE)</f>
        <v>B Monahan</v>
      </c>
      <c r="D91" s="1" t="str">
        <f>VLOOKUP(B91,'data sheet'!$A$2:$C$201,3,FALSE)</f>
        <v>VPH</v>
      </c>
      <c r="E91" s="1"/>
      <c r="F91" s="1"/>
      <c r="G91" s="2"/>
      <c r="I91" s="1">
        <f t="shared" si="2"/>
        <v>0</v>
      </c>
      <c r="J91" s="1">
        <f t="shared" si="3"/>
        <v>90</v>
      </c>
      <c r="K91" s="1"/>
      <c r="L91" s="1">
        <f>COUNTIF($D$2:D91,"EMAC")</f>
        <v>34</v>
      </c>
      <c r="M91" s="1">
        <f>COUNTIF($D$2:D91,"VPH")</f>
        <v>56</v>
      </c>
    </row>
    <row r="92" spans="1:13" x14ac:dyDescent="0.25">
      <c r="A92">
        <v>91</v>
      </c>
      <c r="B92">
        <v>91</v>
      </c>
      <c r="C92" s="6" t="str">
        <f>VLOOKUP(B92,'data sheet'!$A$2:$B$201,2,FALSE)</f>
        <v>C Brammer</v>
      </c>
      <c r="D92" s="1" t="str">
        <f>VLOOKUP(B92,'data sheet'!$A$2:$C$201,3,FALSE)</f>
        <v>VPH</v>
      </c>
      <c r="E92" s="1"/>
      <c r="F92" s="1"/>
      <c r="G92" s="2"/>
      <c r="I92" s="1">
        <f t="shared" si="2"/>
        <v>0</v>
      </c>
      <c r="J92" s="1">
        <f t="shared" si="3"/>
        <v>91</v>
      </c>
      <c r="K92" s="1"/>
      <c r="L92" s="1">
        <f>COUNTIF($D$2:D92,"EMAC")</f>
        <v>34</v>
      </c>
      <c r="M92" s="1">
        <f>COUNTIF($D$2:D92,"VPH")</f>
        <v>57</v>
      </c>
    </row>
    <row r="93" spans="1:13" x14ac:dyDescent="0.25">
      <c r="A93">
        <v>92</v>
      </c>
      <c r="B93">
        <v>92</v>
      </c>
      <c r="C93" s="6" t="str">
        <f>VLOOKUP(B93,'data sheet'!$A$2:$B$201,2,FALSE)</f>
        <v>J Hall</v>
      </c>
      <c r="D93" s="1" t="str">
        <f>VLOOKUP(B93,'data sheet'!$A$2:$C$201,3,FALSE)</f>
        <v>EMAC</v>
      </c>
      <c r="E93" s="1" t="s">
        <v>173</v>
      </c>
      <c r="F93" s="1">
        <v>26</v>
      </c>
      <c r="G93" s="2"/>
      <c r="I93" s="1">
        <f t="shared" si="2"/>
        <v>92</v>
      </c>
      <c r="J93" s="1">
        <f t="shared" si="3"/>
        <v>0</v>
      </c>
      <c r="K93" s="1"/>
      <c r="L93" s="1">
        <f>COUNTIF($D$2:D93,"EMAC")</f>
        <v>35</v>
      </c>
      <c r="M93" s="1">
        <f>COUNTIF($D$2:D93,"VPH")</f>
        <v>57</v>
      </c>
    </row>
    <row r="94" spans="1:13" x14ac:dyDescent="0.25">
      <c r="A94">
        <v>93</v>
      </c>
      <c r="B94">
        <v>93</v>
      </c>
      <c r="C94" s="6" t="str">
        <f>VLOOKUP(B94,'data sheet'!$A$2:$B$201,2,FALSE)</f>
        <v>S Bolister</v>
      </c>
      <c r="D94" s="1" t="str">
        <f>VLOOKUP(B94,'data sheet'!$A$2:$C$201,3,FALSE)</f>
        <v>EMAC</v>
      </c>
      <c r="E94" s="1" t="s">
        <v>173</v>
      </c>
      <c r="F94" s="1">
        <v>25</v>
      </c>
      <c r="G94" s="2"/>
      <c r="I94" s="1">
        <f t="shared" si="2"/>
        <v>93</v>
      </c>
      <c r="J94" s="1">
        <f t="shared" si="3"/>
        <v>0</v>
      </c>
      <c r="K94" s="1"/>
      <c r="L94" s="1">
        <f>COUNTIF($D$2:D94,"EMAC")</f>
        <v>36</v>
      </c>
      <c r="M94" s="1">
        <f>COUNTIF($D$2:D94,"VPH")</f>
        <v>57</v>
      </c>
    </row>
    <row r="95" spans="1:13" x14ac:dyDescent="0.25">
      <c r="A95">
        <v>94</v>
      </c>
      <c r="B95">
        <v>94</v>
      </c>
      <c r="C95" s="6" t="str">
        <f>VLOOKUP(B95,'data sheet'!$A$2:$B$201,2,FALSE)</f>
        <v>D Bazaz</v>
      </c>
      <c r="D95" s="1" t="str">
        <f>VLOOKUP(B95,'data sheet'!$A$2:$C$201,3,FALSE)</f>
        <v>VPH</v>
      </c>
      <c r="E95" s="1"/>
      <c r="F95" s="1"/>
      <c r="G95" s="2"/>
      <c r="I95" s="1">
        <f t="shared" si="2"/>
        <v>0</v>
      </c>
      <c r="J95" s="1">
        <f t="shared" si="3"/>
        <v>94</v>
      </c>
      <c r="K95" s="1"/>
      <c r="L95" s="1">
        <f>COUNTIF($D$2:D95,"EMAC")</f>
        <v>36</v>
      </c>
      <c r="M95" s="1">
        <f>COUNTIF($D$2:D95,"VPH")</f>
        <v>58</v>
      </c>
    </row>
    <row r="96" spans="1:13" x14ac:dyDescent="0.25">
      <c r="A96">
        <v>95</v>
      </c>
      <c r="B96">
        <v>95</v>
      </c>
      <c r="C96" s="6" t="str">
        <f>VLOOKUP(B96,'data sheet'!$A$2:$B$201,2,FALSE)</f>
        <v>D Fenn</v>
      </c>
      <c r="D96" s="1" t="str">
        <f>VLOOKUP(B96,'data sheet'!$A$2:$C$201,3,FALSE)</f>
        <v>VPH</v>
      </c>
      <c r="E96" s="1"/>
      <c r="F96" s="1"/>
      <c r="G96" s="2"/>
      <c r="I96" s="1">
        <f t="shared" si="2"/>
        <v>0</v>
      </c>
      <c r="J96" s="1">
        <f t="shared" si="3"/>
        <v>95</v>
      </c>
      <c r="K96" s="1"/>
      <c r="L96" s="1">
        <f>COUNTIF($D$2:D96,"EMAC")</f>
        <v>36</v>
      </c>
      <c r="M96" s="1">
        <f>COUNTIF($D$2:D96,"VPH")</f>
        <v>59</v>
      </c>
    </row>
    <row r="97" spans="1:13" x14ac:dyDescent="0.25">
      <c r="A97">
        <v>96</v>
      </c>
      <c r="B97">
        <v>96</v>
      </c>
      <c r="C97" s="6" t="str">
        <f>VLOOKUP(B97,'data sheet'!$A$2:$B$201,2,FALSE)</f>
        <v>L Vacher</v>
      </c>
      <c r="D97" s="1" t="str">
        <f>VLOOKUP(B97,'data sheet'!$A$2:$C$201,3,FALSE)</f>
        <v>EMAC</v>
      </c>
      <c r="E97" s="1" t="s">
        <v>173</v>
      </c>
      <c r="F97" s="1">
        <v>24</v>
      </c>
      <c r="G97" s="2"/>
      <c r="I97" s="1">
        <f t="shared" si="2"/>
        <v>96</v>
      </c>
      <c r="J97" s="1">
        <f t="shared" si="3"/>
        <v>0</v>
      </c>
      <c r="K97" s="1"/>
      <c r="L97" s="1">
        <f>COUNTIF($D$2:D97,"EMAC")</f>
        <v>37</v>
      </c>
      <c r="M97" s="1">
        <f>COUNTIF($D$2:D97,"VPH")</f>
        <v>59</v>
      </c>
    </row>
    <row r="98" spans="1:13" x14ac:dyDescent="0.25">
      <c r="A98">
        <v>97</v>
      </c>
      <c r="B98">
        <v>97</v>
      </c>
      <c r="C98" s="6" t="str">
        <f>VLOOKUP(B98,'data sheet'!$A$2:$B$201,2,FALSE)</f>
        <v>J Few</v>
      </c>
      <c r="D98" s="1" t="str">
        <f>VLOOKUP(B98,'data sheet'!$A$2:$C$201,3,FALSE)</f>
        <v>EMAC</v>
      </c>
      <c r="E98" s="1" t="s">
        <v>172</v>
      </c>
      <c r="F98" s="1">
        <v>10</v>
      </c>
      <c r="G98" s="2"/>
      <c r="I98" s="1">
        <f t="shared" si="2"/>
        <v>97</v>
      </c>
      <c r="J98" s="1">
        <f t="shared" si="3"/>
        <v>0</v>
      </c>
      <c r="K98" s="1"/>
      <c r="L98" s="1">
        <f>COUNTIF($D$2:D98,"EMAC")</f>
        <v>38</v>
      </c>
      <c r="M98" s="1">
        <f>COUNTIF($D$2:D98,"VPH")</f>
        <v>59</v>
      </c>
    </row>
    <row r="99" spans="1:13" x14ac:dyDescent="0.25">
      <c r="A99">
        <v>98</v>
      </c>
      <c r="B99">
        <v>98</v>
      </c>
      <c r="C99" s="6" t="str">
        <f>VLOOKUP(B99,'data sheet'!$A$2:$B$201,2,FALSE)</f>
        <v>S Berner</v>
      </c>
      <c r="D99" s="1" t="str">
        <f>VLOOKUP(B99,'data sheet'!$A$2:$C$201,3,FALSE)</f>
        <v>VPH</v>
      </c>
      <c r="E99" s="1"/>
      <c r="F99" s="1"/>
      <c r="G99" s="2"/>
      <c r="I99" s="1">
        <f t="shared" si="2"/>
        <v>0</v>
      </c>
      <c r="J99" s="1">
        <f t="shared" si="3"/>
        <v>98</v>
      </c>
      <c r="K99" s="1"/>
      <c r="L99" s="1">
        <f>COUNTIF($D$2:D99,"EMAC")</f>
        <v>38</v>
      </c>
      <c r="M99" s="1">
        <f>COUNTIF($D$2:D99,"VPH")</f>
        <v>60</v>
      </c>
    </row>
    <row r="100" spans="1:13" x14ac:dyDescent="0.25">
      <c r="A100">
        <v>99</v>
      </c>
      <c r="B100">
        <v>99</v>
      </c>
      <c r="C100" s="6" t="str">
        <f>VLOOKUP(B100,'data sheet'!$A$2:$B$201,2,FALSE)</f>
        <v>A McSeveny</v>
      </c>
      <c r="D100" s="1" t="str">
        <f>VLOOKUP(B100,'data sheet'!$A$2:$C$201,3,FALSE)</f>
        <v>EMAC</v>
      </c>
      <c r="E100" s="1" t="s">
        <v>173</v>
      </c>
      <c r="F100" s="1">
        <v>23</v>
      </c>
      <c r="G100" s="2"/>
      <c r="I100" s="1">
        <f t="shared" si="2"/>
        <v>99</v>
      </c>
      <c r="J100" s="1">
        <f t="shared" si="3"/>
        <v>0</v>
      </c>
      <c r="K100" s="1"/>
      <c r="L100" s="1">
        <f>COUNTIF($D$2:D100,"EMAC")</f>
        <v>39</v>
      </c>
      <c r="M100" s="1">
        <f>COUNTIF($D$2:D100,"VPH")</f>
        <v>60</v>
      </c>
    </row>
    <row r="101" spans="1:13" x14ac:dyDescent="0.25">
      <c r="A101">
        <v>100</v>
      </c>
      <c r="B101">
        <v>100</v>
      </c>
      <c r="C101" s="6" t="str">
        <f>VLOOKUP(B101,'data sheet'!$A$2:$B$201,2,FALSE)</f>
        <v>G Ellis</v>
      </c>
      <c r="D101" s="1" t="str">
        <f>VLOOKUP(B101,'data sheet'!$A$2:$C$201,3,FALSE)</f>
        <v>VPH</v>
      </c>
      <c r="E101" s="1"/>
      <c r="F101" s="1"/>
      <c r="G101" s="2"/>
      <c r="I101" s="1">
        <f t="shared" si="2"/>
        <v>0</v>
      </c>
      <c r="J101" s="1">
        <f t="shared" si="3"/>
        <v>100</v>
      </c>
      <c r="K101" s="1"/>
      <c r="L101" s="1">
        <f>COUNTIF($D$2:D101,"EMAC")</f>
        <v>39</v>
      </c>
      <c r="M101" s="1">
        <f>COUNTIF($D$2:D101,"VPH")</f>
        <v>61</v>
      </c>
    </row>
    <row r="102" spans="1:13" x14ac:dyDescent="0.25">
      <c r="A102">
        <v>101</v>
      </c>
      <c r="B102">
        <v>101</v>
      </c>
      <c r="C102" s="6" t="str">
        <f>VLOOKUP(B102,'data sheet'!$A$2:$B$201,2,FALSE)</f>
        <v>K Jaques</v>
      </c>
      <c r="D102" s="1" t="str">
        <f>VLOOKUP(B102,'data sheet'!$A$2:$C$201,3,FALSE)</f>
        <v>VPH</v>
      </c>
      <c r="E102" s="1"/>
      <c r="F102" s="1"/>
      <c r="G102" s="2"/>
      <c r="I102" s="1">
        <f t="shared" si="2"/>
        <v>0</v>
      </c>
      <c r="J102" s="1">
        <f t="shared" si="3"/>
        <v>101</v>
      </c>
      <c r="K102" s="1"/>
      <c r="L102" s="1">
        <f>COUNTIF($D$2:D102,"EMAC")</f>
        <v>39</v>
      </c>
      <c r="M102" s="1">
        <f>COUNTIF($D$2:D102,"VPH")</f>
        <v>62</v>
      </c>
    </row>
    <row r="103" spans="1:13" x14ac:dyDescent="0.25">
      <c r="A103">
        <v>102</v>
      </c>
      <c r="B103">
        <v>102</v>
      </c>
      <c r="C103" s="6" t="str">
        <f>VLOOKUP(B103,'data sheet'!$A$2:$B$201,2,FALSE)</f>
        <v>M Armytage</v>
      </c>
      <c r="D103" s="1" t="str">
        <f>VLOOKUP(B103,'data sheet'!$A$2:$C$201,3,FALSE)</f>
        <v>EMAC</v>
      </c>
      <c r="E103" s="1" t="s">
        <v>173</v>
      </c>
      <c r="F103" s="1">
        <v>22</v>
      </c>
      <c r="G103" s="2"/>
      <c r="I103" s="1">
        <f t="shared" si="2"/>
        <v>102</v>
      </c>
      <c r="J103" s="1">
        <f t="shared" si="3"/>
        <v>0</v>
      </c>
      <c r="K103" s="1"/>
      <c r="L103" s="1">
        <f>COUNTIF($D$2:D103,"EMAC")</f>
        <v>40</v>
      </c>
      <c r="M103" s="1">
        <f>COUNTIF($D$2:D103,"VPH")</f>
        <v>62</v>
      </c>
    </row>
    <row r="104" spans="1:13" x14ac:dyDescent="0.25">
      <c r="A104">
        <v>103</v>
      </c>
      <c r="B104">
        <v>103</v>
      </c>
      <c r="C104" s="6" t="str">
        <f>VLOOKUP(B104,'data sheet'!$A$2:$B$201,2,FALSE)</f>
        <v>T Curran</v>
      </c>
      <c r="D104" s="1" t="str">
        <f>VLOOKUP(B104,'data sheet'!$A$2:$C$201,3,FALSE)</f>
        <v>VPH</v>
      </c>
      <c r="E104" s="1"/>
      <c r="F104" s="1"/>
      <c r="G104" s="2"/>
      <c r="I104" s="1">
        <f t="shared" si="2"/>
        <v>0</v>
      </c>
      <c r="J104" s="1">
        <f t="shared" si="3"/>
        <v>103</v>
      </c>
      <c r="K104" s="1"/>
      <c r="L104" s="1">
        <f>COUNTIF($D$2:D104,"EMAC")</f>
        <v>40</v>
      </c>
      <c r="M104" s="1">
        <f>COUNTIF($D$2:D104,"VPH")</f>
        <v>63</v>
      </c>
    </row>
    <row r="105" spans="1:13" x14ac:dyDescent="0.25">
      <c r="A105">
        <v>104</v>
      </c>
      <c r="B105">
        <v>104</v>
      </c>
      <c r="C105" s="6" t="str">
        <f>VLOOKUP(B105,'data sheet'!$A$2:$B$201,2,FALSE)</f>
        <v>J Durrant</v>
      </c>
      <c r="D105" s="1" t="str">
        <f>VLOOKUP(B105,'data sheet'!$A$2:$C$201,3,FALSE)</f>
        <v>EMAC</v>
      </c>
      <c r="E105" s="1" t="s">
        <v>173</v>
      </c>
      <c r="F105" s="1">
        <v>21</v>
      </c>
      <c r="G105" s="2"/>
      <c r="I105" s="1">
        <f t="shared" si="2"/>
        <v>104</v>
      </c>
      <c r="J105" s="1">
        <f t="shared" si="3"/>
        <v>0</v>
      </c>
      <c r="K105" s="1"/>
      <c r="L105" s="1">
        <f>COUNTIF($D$2:D105,"EMAC")</f>
        <v>41</v>
      </c>
      <c r="M105" s="1">
        <f>COUNTIF($D$2:D105,"VPH")</f>
        <v>63</v>
      </c>
    </row>
    <row r="106" spans="1:13" x14ac:dyDescent="0.25">
      <c r="A106">
        <v>105</v>
      </c>
      <c r="B106">
        <v>105</v>
      </c>
      <c r="C106" s="6" t="str">
        <f>VLOOKUP(B106,'data sheet'!$A$2:$B$201,2,FALSE)</f>
        <v>A Walker</v>
      </c>
      <c r="D106" s="1" t="str">
        <f>VLOOKUP(B106,'data sheet'!$A$2:$C$201,3,FALSE)</f>
        <v>VPH</v>
      </c>
      <c r="E106" s="1"/>
      <c r="F106" s="1"/>
      <c r="G106" s="2"/>
      <c r="I106" s="1">
        <f t="shared" si="2"/>
        <v>0</v>
      </c>
      <c r="J106" s="1">
        <f t="shared" si="3"/>
        <v>105</v>
      </c>
      <c r="K106" s="1"/>
      <c r="L106" s="1">
        <f>COUNTIF($D$2:D106,"EMAC")</f>
        <v>41</v>
      </c>
      <c r="M106" s="1">
        <f>COUNTIF($D$2:D106,"VPH")</f>
        <v>64</v>
      </c>
    </row>
    <row r="107" spans="1:13" x14ac:dyDescent="0.25">
      <c r="A107">
        <v>106</v>
      </c>
      <c r="B107">
        <v>106</v>
      </c>
      <c r="C107" s="6" t="str">
        <f>VLOOKUP(B107,'data sheet'!$A$2:$B$201,2,FALSE)</f>
        <v>J Pannel</v>
      </c>
      <c r="D107" s="1" t="str">
        <f>VLOOKUP(B107,'data sheet'!$A$2:$C$201,3,FALSE)</f>
        <v>EMAC</v>
      </c>
      <c r="E107" s="1" t="s">
        <v>173</v>
      </c>
      <c r="F107" s="1">
        <v>20</v>
      </c>
      <c r="G107" s="2"/>
      <c r="I107" s="1">
        <f t="shared" si="2"/>
        <v>106</v>
      </c>
      <c r="J107" s="1">
        <f t="shared" si="3"/>
        <v>0</v>
      </c>
      <c r="K107" s="1"/>
      <c r="L107" s="1">
        <f>COUNTIF($D$2:D107,"EMAC")</f>
        <v>42</v>
      </c>
      <c r="M107" s="1">
        <f>COUNTIF($D$2:D107,"VPH")</f>
        <v>64</v>
      </c>
    </row>
    <row r="108" spans="1:13" x14ac:dyDescent="0.25">
      <c r="A108">
        <v>107</v>
      </c>
      <c r="B108">
        <v>107</v>
      </c>
      <c r="C108" s="6" t="str">
        <f>VLOOKUP(B108,'data sheet'!$A$2:$B$201,2,FALSE)</f>
        <v>S Stewart</v>
      </c>
      <c r="D108" s="1" t="str">
        <f>VLOOKUP(B108,'data sheet'!$A$2:$C$201,3,FALSE)</f>
        <v>VPH</v>
      </c>
      <c r="E108" s="1"/>
      <c r="F108" s="1"/>
      <c r="G108" s="2"/>
      <c r="I108" s="1">
        <f t="shared" si="2"/>
        <v>0</v>
      </c>
      <c r="J108" s="1">
        <f t="shared" si="3"/>
        <v>107</v>
      </c>
      <c r="K108" s="1"/>
      <c r="L108" s="1">
        <f>COUNTIF($D$2:D108,"EMAC")</f>
        <v>42</v>
      </c>
      <c r="M108" s="1">
        <f>COUNTIF($D$2:D108,"VPH")</f>
        <v>65</v>
      </c>
    </row>
    <row r="109" spans="1:13" x14ac:dyDescent="0.25">
      <c r="A109">
        <v>108</v>
      </c>
      <c r="B109">
        <v>108</v>
      </c>
      <c r="C109" s="6" t="str">
        <f>VLOOKUP(B109,'data sheet'!$A$2:$B$201,2,FALSE)</f>
        <v>G Hennessy</v>
      </c>
      <c r="D109" s="1" t="str">
        <f>VLOOKUP(B109,'data sheet'!$A$2:$C$201,3,FALSE)</f>
        <v>EMAC</v>
      </c>
      <c r="E109" s="1" t="s">
        <v>173</v>
      </c>
      <c r="F109" s="1">
        <v>19</v>
      </c>
      <c r="G109" s="2"/>
      <c r="I109" s="1">
        <f t="shared" si="2"/>
        <v>108</v>
      </c>
      <c r="J109" s="1">
        <f t="shared" si="3"/>
        <v>0</v>
      </c>
      <c r="K109" s="1"/>
      <c r="L109" s="1">
        <f>COUNTIF($D$2:D109,"EMAC")</f>
        <v>43</v>
      </c>
      <c r="M109" s="1">
        <f>COUNTIF($D$2:D109,"VPH")</f>
        <v>65</v>
      </c>
    </row>
    <row r="110" spans="1:13" x14ac:dyDescent="0.25">
      <c r="A110">
        <v>109</v>
      </c>
      <c r="B110">
        <v>109</v>
      </c>
      <c r="C110" s="6" t="str">
        <f>VLOOKUP(B110,'data sheet'!$A$2:$B$201,2,FALSE)</f>
        <v>N Bourne</v>
      </c>
      <c r="D110" s="1" t="str">
        <f>VLOOKUP(B110,'data sheet'!$A$2:$C$201,3,FALSE)</f>
        <v>VPH</v>
      </c>
      <c r="E110" s="1"/>
      <c r="F110" s="1"/>
      <c r="G110" s="2"/>
      <c r="I110" s="1">
        <f t="shared" si="2"/>
        <v>0</v>
      </c>
      <c r="J110" s="1">
        <f t="shared" si="3"/>
        <v>109</v>
      </c>
      <c r="K110" s="1"/>
      <c r="L110" s="1">
        <f>COUNTIF($D$2:D110,"EMAC")</f>
        <v>43</v>
      </c>
      <c r="M110" s="1">
        <f>COUNTIF($D$2:D110,"VPH")</f>
        <v>66</v>
      </c>
    </row>
    <row r="111" spans="1:13" x14ac:dyDescent="0.25">
      <c r="A111">
        <v>110</v>
      </c>
      <c r="B111">
        <v>110</v>
      </c>
      <c r="C111" s="6" t="str">
        <f>VLOOKUP(B111,'data sheet'!$A$2:$B$201,2,FALSE)</f>
        <v>P Cockman</v>
      </c>
      <c r="D111" s="1" t="str">
        <f>VLOOKUP(B111,'data sheet'!$A$2:$C$201,3,FALSE)</f>
        <v>VPH</v>
      </c>
      <c r="E111" s="1"/>
      <c r="F111" s="1"/>
      <c r="G111" s="2"/>
      <c r="I111" s="1">
        <f t="shared" si="2"/>
        <v>0</v>
      </c>
      <c r="J111" s="1">
        <f t="shared" si="3"/>
        <v>110</v>
      </c>
      <c r="K111" s="1"/>
      <c r="L111" s="1">
        <f>COUNTIF($D$2:D111,"EMAC")</f>
        <v>43</v>
      </c>
      <c r="M111" s="1">
        <f>COUNTIF($D$2:D111,"VPH")</f>
        <v>67</v>
      </c>
    </row>
    <row r="112" spans="1:13" x14ac:dyDescent="0.25">
      <c r="A112">
        <v>111</v>
      </c>
      <c r="B112">
        <v>111</v>
      </c>
      <c r="C112" s="6" t="str">
        <f>VLOOKUP(B112,'data sheet'!$A$2:$B$201,2,FALSE)</f>
        <v>T Taylor</v>
      </c>
      <c r="D112" s="1" t="str">
        <f>VLOOKUP(B112,'data sheet'!$A$2:$C$201,3,FALSE)</f>
        <v>EMAC</v>
      </c>
      <c r="E112" s="1" t="s">
        <v>173</v>
      </c>
      <c r="F112" s="1">
        <v>18</v>
      </c>
      <c r="G112" s="2"/>
      <c r="I112" s="1">
        <f t="shared" si="2"/>
        <v>111</v>
      </c>
      <c r="J112" s="1">
        <f t="shared" si="3"/>
        <v>0</v>
      </c>
      <c r="K112" s="1"/>
      <c r="L112" s="1">
        <f>COUNTIF($D$2:D112,"EMAC")</f>
        <v>44</v>
      </c>
      <c r="M112" s="1">
        <f>COUNTIF($D$2:D112,"VPH")</f>
        <v>67</v>
      </c>
    </row>
    <row r="113" spans="1:13" x14ac:dyDescent="0.25">
      <c r="A113">
        <v>112</v>
      </c>
      <c r="B113">
        <v>112</v>
      </c>
      <c r="C113" s="6" t="str">
        <f>VLOOKUP(B113,'data sheet'!$A$2:$B$201,2,FALSE)</f>
        <v>G Ellenberg</v>
      </c>
      <c r="D113" s="1" t="str">
        <f>VLOOKUP(B113,'data sheet'!$A$2:$C$201,3,FALSE)</f>
        <v>EMAC</v>
      </c>
      <c r="E113" s="1" t="s">
        <v>172</v>
      </c>
      <c r="F113" s="1">
        <v>9</v>
      </c>
      <c r="G113" s="2"/>
      <c r="I113" s="1">
        <f t="shared" si="2"/>
        <v>112</v>
      </c>
      <c r="J113" s="1">
        <f t="shared" si="3"/>
        <v>0</v>
      </c>
      <c r="K113" s="1"/>
      <c r="L113" s="1">
        <f>COUNTIF($D$2:D113,"EMAC")</f>
        <v>45</v>
      </c>
      <c r="M113" s="1">
        <f>COUNTIF($D$2:D113,"VPH")</f>
        <v>67</v>
      </c>
    </row>
    <row r="114" spans="1:13" x14ac:dyDescent="0.25">
      <c r="A114">
        <v>113</v>
      </c>
      <c r="B114">
        <v>113</v>
      </c>
      <c r="C114" s="6" t="str">
        <f>VLOOKUP(B114,'data sheet'!$A$2:$B$201,2,FALSE)</f>
        <v>L Gale</v>
      </c>
      <c r="D114" s="1" t="str">
        <f>VLOOKUP(B114,'data sheet'!$A$2:$C$201,3,FALSE)</f>
        <v>EMAC</v>
      </c>
      <c r="E114" s="1"/>
      <c r="F114" s="1" t="s">
        <v>176</v>
      </c>
      <c r="G114" s="2"/>
      <c r="I114" s="1">
        <f t="shared" si="2"/>
        <v>113</v>
      </c>
      <c r="J114" s="1">
        <f t="shared" si="3"/>
        <v>0</v>
      </c>
      <c r="K114" s="1"/>
      <c r="L114" s="1">
        <f>COUNTIF($D$2:D114,"EMAC")</f>
        <v>46</v>
      </c>
      <c r="M114" s="1">
        <f>COUNTIF($D$2:D114,"VPH")</f>
        <v>67</v>
      </c>
    </row>
    <row r="115" spans="1:13" x14ac:dyDescent="0.25">
      <c r="A115">
        <v>114</v>
      </c>
      <c r="B115">
        <v>114</v>
      </c>
      <c r="C115" s="6" t="str">
        <f>VLOOKUP(B115,'data sheet'!$A$2:$B$201,2,FALSE)</f>
        <v>Y Ren</v>
      </c>
      <c r="D115" s="1" t="str">
        <f>VLOOKUP(B115,'data sheet'!$A$2:$C$201,3,FALSE)</f>
        <v>VPH</v>
      </c>
      <c r="E115" s="1"/>
      <c r="F115" s="1"/>
      <c r="G115" s="2"/>
      <c r="I115" s="1">
        <f t="shared" si="2"/>
        <v>0</v>
      </c>
      <c r="J115" s="1">
        <f t="shared" si="3"/>
        <v>114</v>
      </c>
      <c r="K115" s="1"/>
      <c r="L115" s="1">
        <f>COUNTIF($D$2:D115,"EMAC")</f>
        <v>46</v>
      </c>
      <c r="M115" s="1">
        <f>COUNTIF($D$2:D115,"VPH")</f>
        <v>68</v>
      </c>
    </row>
    <row r="116" spans="1:13" x14ac:dyDescent="0.25">
      <c r="A116">
        <v>115</v>
      </c>
      <c r="B116">
        <v>115</v>
      </c>
      <c r="C116" s="6" t="str">
        <f>VLOOKUP(B116,'data sheet'!$A$2:$B$201,2,FALSE)</f>
        <v>S Bissell</v>
      </c>
      <c r="D116" s="1" t="str">
        <f>VLOOKUP(B116,'data sheet'!$A$2:$C$201,3,FALSE)</f>
        <v>VPH</v>
      </c>
      <c r="E116" s="1"/>
      <c r="F116" s="1"/>
      <c r="G116" s="2"/>
      <c r="I116" s="1">
        <f t="shared" si="2"/>
        <v>0</v>
      </c>
      <c r="J116" s="1">
        <f t="shared" si="3"/>
        <v>115</v>
      </c>
      <c r="K116" s="1"/>
      <c r="L116" s="1">
        <f>COUNTIF($D$2:D116,"EMAC")</f>
        <v>46</v>
      </c>
      <c r="M116" s="1">
        <f>COUNTIF($D$2:D116,"VPH")</f>
        <v>69</v>
      </c>
    </row>
    <row r="117" spans="1:13" x14ac:dyDescent="0.25">
      <c r="A117">
        <v>116</v>
      </c>
      <c r="B117">
        <v>116</v>
      </c>
      <c r="C117" s="6" t="str">
        <f>VLOOKUP(B117,'data sheet'!$A$2:$B$201,2,FALSE)</f>
        <v>E Townend</v>
      </c>
      <c r="D117" s="1" t="str">
        <f>VLOOKUP(B117,'data sheet'!$A$2:$C$201,3,FALSE)</f>
        <v>VPH</v>
      </c>
      <c r="E117" s="1"/>
      <c r="F117" s="1"/>
      <c r="G117" s="2"/>
      <c r="I117" s="1">
        <f t="shared" si="2"/>
        <v>0</v>
      </c>
      <c r="J117" s="1">
        <f t="shared" si="3"/>
        <v>116</v>
      </c>
      <c r="K117" s="1"/>
      <c r="L117" s="1">
        <f>COUNTIF($D$2:D117,"EMAC")</f>
        <v>46</v>
      </c>
      <c r="M117" s="1">
        <f>COUNTIF($D$2:D117,"VPH")</f>
        <v>70</v>
      </c>
    </row>
    <row r="118" spans="1:13" x14ac:dyDescent="0.25">
      <c r="A118">
        <v>117</v>
      </c>
      <c r="B118">
        <v>117</v>
      </c>
      <c r="C118" s="6" t="str">
        <f>VLOOKUP(B118,'data sheet'!$A$2:$B$201,2,FALSE)</f>
        <v>E Robinson</v>
      </c>
      <c r="D118" s="1" t="str">
        <f>VLOOKUP(B118,'data sheet'!$A$2:$C$201,3,FALSE)</f>
        <v>VPH</v>
      </c>
      <c r="E118" s="1"/>
      <c r="F118" s="1"/>
      <c r="G118" s="2"/>
      <c r="I118" s="1">
        <f t="shared" si="2"/>
        <v>0</v>
      </c>
      <c r="J118" s="1">
        <f t="shared" si="3"/>
        <v>117</v>
      </c>
      <c r="K118" s="1"/>
      <c r="L118" s="1">
        <f>COUNTIF($D$2:D118,"EMAC")</f>
        <v>46</v>
      </c>
      <c r="M118" s="1">
        <f>COUNTIF($D$2:D118,"VPH")</f>
        <v>71</v>
      </c>
    </row>
    <row r="119" spans="1:13" x14ac:dyDescent="0.25">
      <c r="A119">
        <v>118</v>
      </c>
      <c r="B119">
        <v>118</v>
      </c>
      <c r="C119" s="6" t="str">
        <f>VLOOKUP(B119,'data sheet'!$A$2:$B$201,2,FALSE)</f>
        <v>A Bruggen</v>
      </c>
      <c r="D119" s="1" t="str">
        <f>VLOOKUP(B119,'data sheet'!$A$2:$C$201,3,FALSE)</f>
        <v>VPH</v>
      </c>
      <c r="E119" s="1"/>
      <c r="F119" s="1"/>
      <c r="G119" s="2"/>
      <c r="I119" s="1">
        <f t="shared" si="2"/>
        <v>0</v>
      </c>
      <c r="J119" s="1"/>
      <c r="K119" s="1"/>
      <c r="L119" s="1">
        <f>COUNTIF($D$2:D119,"EMAC")</f>
        <v>46</v>
      </c>
      <c r="M119" s="1">
        <f>COUNTIF($D$2:D119,"VPH")</f>
        <v>72</v>
      </c>
    </row>
    <row r="120" spans="1:13" x14ac:dyDescent="0.25">
      <c r="A120">
        <v>119</v>
      </c>
      <c r="B120">
        <v>119</v>
      </c>
      <c r="C120" s="6" t="str">
        <f>VLOOKUP(B120,'data sheet'!$A$2:$B$201,2,FALSE)</f>
        <v>F Merrigan</v>
      </c>
      <c r="D120" s="1" t="str">
        <f>VLOOKUP(B120,'data sheet'!$A$2:$C$201,3,FALSE)</f>
        <v>VPH</v>
      </c>
      <c r="E120" s="1"/>
      <c r="F120" s="1"/>
      <c r="G120" s="2"/>
      <c r="I120" s="1">
        <f t="shared" si="2"/>
        <v>0</v>
      </c>
      <c r="J120" s="1"/>
      <c r="K120" s="1"/>
      <c r="L120" s="1">
        <f>COUNTIF($D$2:D120,"EMAC")</f>
        <v>46</v>
      </c>
      <c r="M120" s="1">
        <f>COUNTIF($D$2:D120,"VPH")</f>
        <v>73</v>
      </c>
    </row>
    <row r="121" spans="1:13" x14ac:dyDescent="0.25">
      <c r="A121">
        <v>120</v>
      </c>
      <c r="B121">
        <v>120</v>
      </c>
      <c r="C121" s="6" t="str">
        <f>VLOOKUP(B121,'data sheet'!$A$2:$B$201,2,FALSE)</f>
        <v>F Coles</v>
      </c>
      <c r="D121" s="1" t="str">
        <f>VLOOKUP(B121,'data sheet'!$A$2:$C$201,3,FALSE)</f>
        <v>EMAC</v>
      </c>
      <c r="E121" s="1" t="s">
        <v>173</v>
      </c>
      <c r="F121" s="1">
        <v>17</v>
      </c>
      <c r="G121" s="2"/>
      <c r="I121" s="1">
        <f t="shared" si="2"/>
        <v>120</v>
      </c>
      <c r="J121" s="1"/>
      <c r="K121" s="1"/>
      <c r="L121" s="1">
        <f>COUNTIF($D$2:D121,"EMAC")</f>
        <v>47</v>
      </c>
      <c r="M121" s="1">
        <f>COUNTIF($D$2:D121,"VPH")</f>
        <v>73</v>
      </c>
    </row>
    <row r="122" spans="1:13" x14ac:dyDescent="0.25">
      <c r="A122">
        <v>121</v>
      </c>
      <c r="B122">
        <v>121</v>
      </c>
      <c r="C122" s="6" t="str">
        <f>VLOOKUP(B122,'data sheet'!$A$2:$B$201,2,FALSE)</f>
        <v>L Tabraham</v>
      </c>
      <c r="D122" s="1" t="str">
        <f>VLOOKUP(B122,'data sheet'!$A$2:$C$201,3,FALSE)</f>
        <v>EMAC</v>
      </c>
      <c r="E122" s="1" t="s">
        <v>172</v>
      </c>
      <c r="F122" s="1">
        <v>8</v>
      </c>
      <c r="G122" s="2"/>
      <c r="I122" s="1">
        <f t="shared" si="2"/>
        <v>121</v>
      </c>
      <c r="J122" s="1"/>
      <c r="K122" s="1"/>
      <c r="L122" s="1">
        <f>COUNTIF($D$2:D122,"EMAC")</f>
        <v>48</v>
      </c>
      <c r="M122" s="1">
        <f>COUNTIF($D$2:D122,"VPH")</f>
        <v>73</v>
      </c>
    </row>
    <row r="123" spans="1:13" x14ac:dyDescent="0.25">
      <c r="A123">
        <v>122</v>
      </c>
      <c r="B123">
        <v>122</v>
      </c>
      <c r="C123" s="6" t="str">
        <f>VLOOKUP(B123,'data sheet'!$A$2:$B$201,2,FALSE)</f>
        <v>K Aldersey</v>
      </c>
      <c r="D123" s="1" t="str">
        <f>VLOOKUP(B123,'data sheet'!$A$2:$C$201,3,FALSE)</f>
        <v>EMAC</v>
      </c>
      <c r="E123" s="1" t="s">
        <v>173</v>
      </c>
      <c r="F123" s="1">
        <v>16</v>
      </c>
      <c r="G123" s="2"/>
      <c r="I123" s="1">
        <f t="shared" si="2"/>
        <v>122</v>
      </c>
      <c r="J123" s="1"/>
      <c r="K123" s="1"/>
      <c r="L123" s="1">
        <f>COUNTIF($D$2:D123,"EMAC")</f>
        <v>49</v>
      </c>
      <c r="M123" s="1">
        <f>COUNTIF($D$2:D123,"VPH")</f>
        <v>73</v>
      </c>
    </row>
    <row r="124" spans="1:13" x14ac:dyDescent="0.25">
      <c r="A124">
        <v>123</v>
      </c>
      <c r="B124">
        <v>123</v>
      </c>
      <c r="C124" s="6" t="str">
        <f>VLOOKUP(B124,'data sheet'!$A$2:$B$201,2,FALSE)</f>
        <v>C Shrimpton</v>
      </c>
      <c r="D124" s="1" t="str">
        <f>VLOOKUP(B124,'data sheet'!$A$2:$C$201,3,FALSE)</f>
        <v>EMAC</v>
      </c>
      <c r="E124" s="1" t="s">
        <v>173</v>
      </c>
      <c r="F124" s="1">
        <v>15</v>
      </c>
      <c r="G124" s="2"/>
      <c r="I124" s="1">
        <f t="shared" si="2"/>
        <v>123</v>
      </c>
      <c r="J124" s="1"/>
      <c r="K124" s="1"/>
      <c r="L124" s="1">
        <f>COUNTIF($D$2:D124,"EMAC")</f>
        <v>50</v>
      </c>
      <c r="M124" s="1">
        <f>COUNTIF($D$2:D124,"VPH")</f>
        <v>73</v>
      </c>
    </row>
    <row r="125" spans="1:13" x14ac:dyDescent="0.25">
      <c r="A125">
        <v>124</v>
      </c>
      <c r="B125">
        <v>124</v>
      </c>
      <c r="C125" s="6" t="str">
        <f>VLOOKUP(B125,'data sheet'!$A$2:$B$201,2,FALSE)</f>
        <v>F Hazell</v>
      </c>
      <c r="D125" s="1" t="str">
        <f>VLOOKUP(B125,'data sheet'!$A$2:$C$201,3,FALSE)</f>
        <v>EMAC</v>
      </c>
      <c r="E125" s="1" t="s">
        <v>173</v>
      </c>
      <c r="F125" s="1" t="s">
        <v>176</v>
      </c>
      <c r="G125" s="2" t="s">
        <v>174</v>
      </c>
      <c r="I125" s="1">
        <f t="shared" si="2"/>
        <v>124</v>
      </c>
      <c r="J125" s="1"/>
      <c r="K125" s="1"/>
      <c r="L125" s="1">
        <f>COUNTIF($D$2:D125,"EMAC")</f>
        <v>51</v>
      </c>
      <c r="M125" s="1">
        <f>COUNTIF($D$2:D125,"VPH")</f>
        <v>73</v>
      </c>
    </row>
    <row r="126" spans="1:13" x14ac:dyDescent="0.25">
      <c r="A126">
        <v>125</v>
      </c>
      <c r="B126">
        <v>125</v>
      </c>
      <c r="C126" s="6" t="str">
        <f>VLOOKUP(B126,'data sheet'!$A$2:$B$201,2,FALSE)</f>
        <v>P McKerrell</v>
      </c>
      <c r="D126" s="1" t="str">
        <f>VLOOKUP(B126,'data sheet'!$A$2:$C$201,3,FALSE)</f>
        <v>EMAC</v>
      </c>
      <c r="E126" s="1" t="s">
        <v>172</v>
      </c>
      <c r="F126" s="1">
        <v>7</v>
      </c>
      <c r="G126" s="2"/>
      <c r="I126" s="1">
        <f t="shared" si="2"/>
        <v>125</v>
      </c>
      <c r="J126" s="1"/>
      <c r="K126" s="1"/>
      <c r="L126" s="1">
        <f>COUNTIF($D$2:D126,"EMAC")</f>
        <v>52</v>
      </c>
      <c r="M126" s="1">
        <f>COUNTIF($D$2:D126,"VPH")</f>
        <v>73</v>
      </c>
    </row>
    <row r="127" spans="1:13" x14ac:dyDescent="0.25">
      <c r="A127">
        <v>126</v>
      </c>
      <c r="B127">
        <v>126</v>
      </c>
      <c r="C127" s="6" t="str">
        <f>VLOOKUP(B127,'data sheet'!$A$2:$B$201,2,FALSE)</f>
        <v>R Brittle</v>
      </c>
      <c r="D127" s="1" t="str">
        <f>VLOOKUP(B127,'data sheet'!$A$2:$C$201,3,FALSE)</f>
        <v>EMAC</v>
      </c>
      <c r="E127" s="1" t="s">
        <v>173</v>
      </c>
      <c r="F127" s="1">
        <v>14</v>
      </c>
      <c r="G127" s="2"/>
      <c r="I127" s="1">
        <f t="shared" si="2"/>
        <v>126</v>
      </c>
      <c r="J127" s="1"/>
      <c r="K127" s="1"/>
      <c r="L127" s="1">
        <f>COUNTIF($D$2:D127,"EMAC")</f>
        <v>53</v>
      </c>
      <c r="M127" s="1">
        <f>COUNTIF($D$2:D127,"VPH")</f>
        <v>73</v>
      </c>
    </row>
    <row r="128" spans="1:13" x14ac:dyDescent="0.25">
      <c r="A128">
        <v>127</v>
      </c>
      <c r="B128">
        <v>127</v>
      </c>
      <c r="C128" s="6" t="str">
        <f>VLOOKUP(B128,'data sheet'!$A$2:$B$201,2,FALSE)</f>
        <v>P Manson</v>
      </c>
      <c r="D128" s="1" t="str">
        <f>VLOOKUP(B128,'data sheet'!$A$2:$C$201,3,FALSE)</f>
        <v>EMAC</v>
      </c>
      <c r="E128" s="1" t="s">
        <v>172</v>
      </c>
      <c r="F128" s="1">
        <v>6</v>
      </c>
      <c r="G128" s="2"/>
      <c r="I128" s="1">
        <f t="shared" si="2"/>
        <v>127</v>
      </c>
      <c r="J128" s="1"/>
      <c r="K128" s="1"/>
      <c r="L128" s="1">
        <f>COUNTIF($D$2:D128,"EMAC")</f>
        <v>54</v>
      </c>
      <c r="M128" s="1">
        <f>COUNTIF($D$2:D128,"VPH")</f>
        <v>73</v>
      </c>
    </row>
    <row r="129" spans="1:13" x14ac:dyDescent="0.25">
      <c r="A129">
        <v>128</v>
      </c>
      <c r="B129">
        <v>128</v>
      </c>
      <c r="C129" s="6" t="str">
        <f>VLOOKUP(B129,'data sheet'!$A$2:$B$201,2,FALSE)</f>
        <v>B Puech</v>
      </c>
      <c r="D129" s="1" t="str">
        <f>VLOOKUP(B129,'data sheet'!$A$2:$C$201,3,FALSE)</f>
        <v>VPH</v>
      </c>
      <c r="E129" s="1"/>
      <c r="F129" s="1"/>
      <c r="G129" s="2"/>
      <c r="I129" s="1">
        <f t="shared" si="2"/>
        <v>0</v>
      </c>
      <c r="J129" s="1"/>
      <c r="K129" s="1"/>
      <c r="L129" s="1">
        <f>COUNTIF($D$2:D129,"EMAC")</f>
        <v>54</v>
      </c>
      <c r="M129" s="1">
        <f>COUNTIF($D$2:D129,"VPH")</f>
        <v>74</v>
      </c>
    </row>
    <row r="130" spans="1:13" x14ac:dyDescent="0.25">
      <c r="A130">
        <v>129</v>
      </c>
      <c r="B130">
        <v>129</v>
      </c>
      <c r="C130" s="6" t="str">
        <f>VLOOKUP(B130,'data sheet'!$A$2:$B$201,2,FALSE)</f>
        <v>F Cobb</v>
      </c>
      <c r="D130" s="1" t="str">
        <f>VLOOKUP(B130,'data sheet'!$A$2:$C$201,3,FALSE)</f>
        <v>VPH</v>
      </c>
      <c r="E130" s="1"/>
      <c r="F130" s="1"/>
      <c r="G130" s="2"/>
      <c r="I130" s="1">
        <f t="shared" si="2"/>
        <v>0</v>
      </c>
      <c r="J130" s="1"/>
      <c r="K130" s="1"/>
      <c r="L130" s="1">
        <f>COUNTIF($D$2:D130,"EMAC")</f>
        <v>54</v>
      </c>
      <c r="M130" s="1">
        <f>COUNTIF($D$2:D130,"VPH")</f>
        <v>75</v>
      </c>
    </row>
    <row r="131" spans="1:13" x14ac:dyDescent="0.25">
      <c r="A131">
        <v>130</v>
      </c>
      <c r="B131">
        <v>130</v>
      </c>
      <c r="C131" s="6" t="str">
        <f>VLOOKUP(B131,'data sheet'!$A$2:$B$201,2,FALSE)</f>
        <v>C Bouletin</v>
      </c>
      <c r="D131" s="1" t="str">
        <f>VLOOKUP(B131,'data sheet'!$A$2:$C$201,3,FALSE)</f>
        <v>VPH</v>
      </c>
      <c r="E131" s="1"/>
      <c r="F131" s="1"/>
      <c r="G131" s="2"/>
      <c r="I131" s="1">
        <f t="shared" si="2"/>
        <v>0</v>
      </c>
      <c r="J131" s="1"/>
      <c r="K131" s="1"/>
      <c r="L131" s="1">
        <f>COUNTIF($D$2:D131,"EMAC")</f>
        <v>54</v>
      </c>
      <c r="M131" s="1">
        <f>COUNTIF($D$2:D131,"VPH")</f>
        <v>76</v>
      </c>
    </row>
    <row r="132" spans="1:13" x14ac:dyDescent="0.25">
      <c r="A132">
        <v>131</v>
      </c>
      <c r="B132">
        <v>131</v>
      </c>
      <c r="C132" s="6" t="str">
        <f>VLOOKUP(B132,'data sheet'!$A$2:$B$201,2,FALSE)</f>
        <v>A Solazzo</v>
      </c>
      <c r="D132" s="1" t="str">
        <f>VLOOKUP(B132,'data sheet'!$A$2:$C$201,3,FALSE)</f>
        <v>VPH</v>
      </c>
      <c r="E132" s="1"/>
      <c r="F132" s="1"/>
      <c r="G132" s="2"/>
      <c r="I132" s="1">
        <f t="shared" ref="I132:I152" si="4">+IF($D132="EMAC",$A132,0)</f>
        <v>0</v>
      </c>
      <c r="J132" s="1"/>
      <c r="K132" s="1"/>
      <c r="L132" s="1">
        <f>COUNTIF($D$2:D132,"EMAC")</f>
        <v>54</v>
      </c>
      <c r="M132" s="1">
        <f>COUNTIF($D$2:D132,"VPH")</f>
        <v>77</v>
      </c>
    </row>
    <row r="133" spans="1:13" x14ac:dyDescent="0.25">
      <c r="A133">
        <v>132</v>
      </c>
      <c r="B133">
        <v>132</v>
      </c>
      <c r="C133" s="6" t="str">
        <f>VLOOKUP(B133,'data sheet'!$A$2:$B$201,2,FALSE)</f>
        <v>A Haynes</v>
      </c>
      <c r="D133" s="1" t="str">
        <f>VLOOKUP(B133,'data sheet'!$A$2:$C$201,3,FALSE)</f>
        <v>VPH</v>
      </c>
      <c r="E133" s="1"/>
      <c r="F133" s="1"/>
      <c r="G133" s="2"/>
      <c r="I133" s="1">
        <f t="shared" si="4"/>
        <v>0</v>
      </c>
      <c r="J133" s="1"/>
      <c r="K133" s="1"/>
      <c r="L133" s="1">
        <f>COUNTIF($D$2:D133,"EMAC")</f>
        <v>54</v>
      </c>
      <c r="M133" s="1">
        <f>COUNTIF($D$2:D133,"VPH")</f>
        <v>78</v>
      </c>
    </row>
    <row r="134" spans="1:13" x14ac:dyDescent="0.25">
      <c r="A134">
        <v>133</v>
      </c>
      <c r="B134">
        <v>133</v>
      </c>
      <c r="C134" s="6" t="str">
        <f>VLOOKUP(B134,'data sheet'!$A$2:$B$201,2,FALSE)</f>
        <v>S Stone</v>
      </c>
      <c r="D134" s="1" t="str">
        <f>VLOOKUP(B134,'data sheet'!$A$2:$C$201,3,FALSE)</f>
        <v>EMAC</v>
      </c>
      <c r="E134" s="1" t="s">
        <v>172</v>
      </c>
      <c r="F134" s="1">
        <v>5</v>
      </c>
      <c r="G134" s="2"/>
      <c r="I134" s="1">
        <f t="shared" si="4"/>
        <v>133</v>
      </c>
      <c r="J134" s="1"/>
      <c r="K134" s="1"/>
      <c r="L134" s="1">
        <f>COUNTIF($D$2:D134,"EMAC")</f>
        <v>55</v>
      </c>
      <c r="M134" s="1">
        <f>COUNTIF($D$2:D134,"VPH")</f>
        <v>78</v>
      </c>
    </row>
    <row r="135" spans="1:13" x14ac:dyDescent="0.25">
      <c r="A135">
        <v>134</v>
      </c>
      <c r="B135">
        <v>134</v>
      </c>
      <c r="C135" s="6" t="str">
        <f>VLOOKUP(B135,'data sheet'!$A$2:$B$201,2,FALSE)</f>
        <v>S Ackland</v>
      </c>
      <c r="D135" s="1" t="str">
        <f>VLOOKUP(B135,'data sheet'!$A$2:$C$201,3,FALSE)</f>
        <v>EMAC</v>
      </c>
      <c r="E135" s="1" t="s">
        <v>173</v>
      </c>
      <c r="F135" s="1">
        <v>13</v>
      </c>
      <c r="G135" s="2"/>
      <c r="I135" s="1">
        <f t="shared" si="4"/>
        <v>134</v>
      </c>
      <c r="J135" s="1"/>
      <c r="K135" s="1"/>
      <c r="L135" s="1">
        <f>COUNTIF($D$2:D135,"EMAC")</f>
        <v>56</v>
      </c>
      <c r="M135" s="1">
        <f>COUNTIF($D$2:D135,"VPH")</f>
        <v>78</v>
      </c>
    </row>
    <row r="136" spans="1:13" x14ac:dyDescent="0.25">
      <c r="A136">
        <v>135</v>
      </c>
      <c r="B136">
        <v>135</v>
      </c>
      <c r="C136" s="6" t="str">
        <f>VLOOKUP(B136,'data sheet'!$A$2:$B$201,2,FALSE)</f>
        <v>M Baxter-Wickham</v>
      </c>
      <c r="D136" s="1" t="str">
        <f>VLOOKUP(B136,'data sheet'!$A$2:$C$201,3,FALSE)</f>
        <v>EMAC</v>
      </c>
      <c r="E136" s="1" t="s">
        <v>173</v>
      </c>
      <c r="F136" s="1">
        <v>12</v>
      </c>
      <c r="G136" s="2"/>
      <c r="I136" s="1">
        <f t="shared" si="4"/>
        <v>135</v>
      </c>
      <c r="J136" s="1"/>
      <c r="K136" s="1"/>
      <c r="L136" s="1">
        <f>COUNTIF($D$2:D136,"EMAC")</f>
        <v>57</v>
      </c>
      <c r="M136" s="1">
        <f>COUNTIF($D$2:D136,"VPH")</f>
        <v>78</v>
      </c>
    </row>
    <row r="137" spans="1:13" x14ac:dyDescent="0.25">
      <c r="A137">
        <v>136</v>
      </c>
      <c r="B137">
        <v>136</v>
      </c>
      <c r="C137" s="6" t="str">
        <f>VLOOKUP(B137,'data sheet'!$A$2:$B$201,2,FALSE)</f>
        <v>S Saltruch</v>
      </c>
      <c r="D137" s="1" t="str">
        <f>VLOOKUP(B137,'data sheet'!$A$2:$C$201,3,FALSE)</f>
        <v>EMAC</v>
      </c>
      <c r="E137" s="1" t="s">
        <v>172</v>
      </c>
      <c r="F137" s="1">
        <v>4</v>
      </c>
      <c r="G137" s="2"/>
      <c r="I137" s="1">
        <f t="shared" si="4"/>
        <v>136</v>
      </c>
      <c r="J137" s="1"/>
      <c r="K137" s="1"/>
      <c r="L137" s="1">
        <f>COUNTIF($D$2:D137,"EMAC")</f>
        <v>58</v>
      </c>
      <c r="M137" s="1">
        <f>COUNTIF($D$2:D137,"VPH")</f>
        <v>78</v>
      </c>
    </row>
    <row r="138" spans="1:13" x14ac:dyDescent="0.25">
      <c r="A138">
        <v>137</v>
      </c>
      <c r="B138">
        <v>137</v>
      </c>
      <c r="C138" s="6" t="str">
        <f>VLOOKUP(B138,'data sheet'!$A$2:$B$201,2,FALSE)</f>
        <v>H Dalton</v>
      </c>
      <c r="D138" s="1" t="str">
        <f>VLOOKUP(B138,'data sheet'!$A$2:$C$201,3,FALSE)</f>
        <v>EMAC</v>
      </c>
      <c r="E138" s="1" t="s">
        <v>173</v>
      </c>
      <c r="F138" s="1">
        <v>11</v>
      </c>
      <c r="G138" s="2"/>
      <c r="I138" s="1">
        <f t="shared" si="4"/>
        <v>137</v>
      </c>
      <c r="J138" s="1"/>
      <c r="K138" s="1"/>
      <c r="L138" s="1">
        <f>COUNTIF($D$2:D138,"EMAC")</f>
        <v>59</v>
      </c>
      <c r="M138" s="1">
        <f>COUNTIF($D$2:D138,"VPH")</f>
        <v>78</v>
      </c>
    </row>
    <row r="139" spans="1:13" x14ac:dyDescent="0.25">
      <c r="A139">
        <v>138</v>
      </c>
      <c r="B139">
        <v>138</v>
      </c>
      <c r="C139" s="6" t="str">
        <f>VLOOKUP(B139,'data sheet'!$A$2:$B$201,2,FALSE)</f>
        <v>C Watson</v>
      </c>
      <c r="D139" s="1" t="str">
        <f>VLOOKUP(B139,'data sheet'!$A$2:$C$201,3,FALSE)</f>
        <v>EMAC</v>
      </c>
      <c r="E139" s="1" t="s">
        <v>173</v>
      </c>
      <c r="F139" s="1">
        <v>10</v>
      </c>
      <c r="G139" s="2"/>
      <c r="I139" s="1">
        <f t="shared" si="4"/>
        <v>138</v>
      </c>
      <c r="J139" s="1"/>
      <c r="K139" s="1"/>
      <c r="L139" s="1">
        <f>COUNTIF($D$2:D139,"EMAC")</f>
        <v>60</v>
      </c>
      <c r="M139" s="1">
        <f>COUNTIF($D$2:D139,"VPH")</f>
        <v>78</v>
      </c>
    </row>
    <row r="140" spans="1:13" x14ac:dyDescent="0.25">
      <c r="A140">
        <v>139</v>
      </c>
      <c r="B140">
        <v>139</v>
      </c>
      <c r="C140" s="6" t="str">
        <f>VLOOKUP(B140,'data sheet'!$A$2:$B$201,2,FALSE)</f>
        <v>John McCormack</v>
      </c>
      <c r="D140" s="1" t="str">
        <f>VLOOKUP(B140,'data sheet'!$A$2:$C$201,3,FALSE)</f>
        <v>EMAC</v>
      </c>
      <c r="E140" s="1" t="s">
        <v>172</v>
      </c>
      <c r="F140" s="1">
        <v>3</v>
      </c>
      <c r="G140" s="2"/>
      <c r="I140" s="1">
        <f t="shared" si="4"/>
        <v>139</v>
      </c>
      <c r="J140" s="1"/>
      <c r="K140" s="1"/>
      <c r="L140" s="1">
        <f>COUNTIF($D$2:D140,"EMAC")</f>
        <v>61</v>
      </c>
      <c r="M140" s="1">
        <f>COUNTIF($D$2:D140,"VPH")</f>
        <v>78</v>
      </c>
    </row>
    <row r="141" spans="1:13" x14ac:dyDescent="0.25">
      <c r="A141">
        <v>140</v>
      </c>
      <c r="B141">
        <v>140</v>
      </c>
      <c r="C141" s="6" t="str">
        <f>VLOOKUP(B141,'data sheet'!$A$2:$B$201,2,FALSE)</f>
        <v>J Wilks</v>
      </c>
      <c r="D141" s="1" t="str">
        <f>VLOOKUP(B141,'data sheet'!$A$2:$C$201,3,FALSE)</f>
        <v>EMAC</v>
      </c>
      <c r="E141" s="1" t="s">
        <v>172</v>
      </c>
      <c r="F141" s="1">
        <v>2</v>
      </c>
      <c r="G141" s="2"/>
      <c r="I141" s="1">
        <f t="shared" si="4"/>
        <v>140</v>
      </c>
      <c r="J141" s="1"/>
      <c r="K141" s="1"/>
      <c r="L141" s="1">
        <f>COUNTIF($D$2:D141,"EMAC")</f>
        <v>62</v>
      </c>
      <c r="M141" s="1">
        <f>COUNTIF($D$2:D141,"VPH")</f>
        <v>78</v>
      </c>
    </row>
    <row r="142" spans="1:13" x14ac:dyDescent="0.25">
      <c r="A142">
        <v>141</v>
      </c>
      <c r="B142">
        <v>141</v>
      </c>
      <c r="C142" s="6" t="str">
        <f>VLOOKUP(B142,'data sheet'!$A$2:$B$201,2,FALSE)</f>
        <v>P McRontel</v>
      </c>
      <c r="D142" s="1" t="str">
        <f>VLOOKUP(B142,'data sheet'!$A$2:$C$201,3,FALSE)</f>
        <v>VPH</v>
      </c>
      <c r="E142" s="1"/>
      <c r="F142" s="1"/>
      <c r="G142" s="2"/>
      <c r="I142" s="1">
        <f t="shared" si="4"/>
        <v>0</v>
      </c>
      <c r="J142" s="1"/>
      <c r="K142" s="1"/>
      <c r="L142" s="1">
        <f>COUNTIF($D$2:D142,"EMAC")</f>
        <v>62</v>
      </c>
      <c r="M142" s="1">
        <f>COUNTIF($D$2:D142,"VPH")</f>
        <v>79</v>
      </c>
    </row>
    <row r="143" spans="1:13" x14ac:dyDescent="0.25">
      <c r="A143">
        <v>142</v>
      </c>
      <c r="B143">
        <v>142</v>
      </c>
      <c r="C143" s="6" t="str">
        <f>VLOOKUP(B143,'data sheet'!$A$2:$B$201,2,FALSE)</f>
        <v>L Rainbow</v>
      </c>
      <c r="D143" s="1" t="str">
        <f>VLOOKUP(B143,'data sheet'!$A$2:$C$201,3,FALSE)</f>
        <v>EMAC</v>
      </c>
      <c r="E143" s="1" t="s">
        <v>173</v>
      </c>
      <c r="F143" s="1">
        <v>9</v>
      </c>
      <c r="G143" s="2"/>
      <c r="I143" s="1">
        <f t="shared" si="4"/>
        <v>142</v>
      </c>
      <c r="J143" s="1"/>
      <c r="K143" s="1"/>
      <c r="L143" s="1">
        <f>COUNTIF($D$2:D143,"EMAC")</f>
        <v>63</v>
      </c>
      <c r="M143" s="1">
        <f>COUNTIF($D$2:D143,"VPH")</f>
        <v>79</v>
      </c>
    </row>
    <row r="144" spans="1:13" x14ac:dyDescent="0.25">
      <c r="A144">
        <v>143</v>
      </c>
      <c r="B144">
        <v>143</v>
      </c>
      <c r="C144" s="6" t="str">
        <f>VLOOKUP(B144,'data sheet'!$A$2:$B$201,2,FALSE)</f>
        <v>S Rashbrook</v>
      </c>
      <c r="D144" s="1" t="str">
        <f>VLOOKUP(B144,'data sheet'!$A$2:$C$201,3,FALSE)</f>
        <v>EMAC</v>
      </c>
      <c r="E144" s="1" t="s">
        <v>173</v>
      </c>
      <c r="F144" s="1">
        <v>8</v>
      </c>
      <c r="G144" s="2"/>
      <c r="I144" s="1">
        <f t="shared" si="4"/>
        <v>143</v>
      </c>
      <c r="J144" s="1"/>
      <c r="K144" s="1"/>
      <c r="L144" s="1">
        <f>COUNTIF($D$2:D144,"EMAC")</f>
        <v>64</v>
      </c>
      <c r="M144" s="1">
        <f>COUNTIF($D$2:D144,"VPH")</f>
        <v>79</v>
      </c>
    </row>
    <row r="145" spans="1:13" x14ac:dyDescent="0.25">
      <c r="A145">
        <v>144</v>
      </c>
      <c r="B145">
        <v>144</v>
      </c>
      <c r="C145" s="6" t="str">
        <f>VLOOKUP(B145,'data sheet'!$A$2:$B$201,2,FALSE)</f>
        <v>S Unsworth</v>
      </c>
      <c r="D145" s="1" t="str">
        <f>VLOOKUP(B145,'data sheet'!$A$2:$C$201,3,FALSE)</f>
        <v>EMAC</v>
      </c>
      <c r="E145" s="1" t="s">
        <v>173</v>
      </c>
      <c r="F145" s="1">
        <v>7</v>
      </c>
      <c r="G145" s="2"/>
      <c r="I145" s="1">
        <f t="shared" si="4"/>
        <v>144</v>
      </c>
      <c r="J145" s="1"/>
      <c r="K145" s="1"/>
      <c r="L145" s="1">
        <f>COUNTIF($D$2:D145,"EMAC")</f>
        <v>65</v>
      </c>
      <c r="M145" s="1">
        <f>COUNTIF($D$2:D145,"VPH")</f>
        <v>79</v>
      </c>
    </row>
    <row r="146" spans="1:13" x14ac:dyDescent="0.25">
      <c r="A146">
        <v>145</v>
      </c>
      <c r="B146">
        <v>145</v>
      </c>
      <c r="C146" s="6" t="str">
        <f>VLOOKUP(B146,'data sheet'!$A$2:$B$201,2,FALSE)</f>
        <v>C Hawksworth</v>
      </c>
      <c r="D146" s="1" t="str">
        <f>VLOOKUP(B146,'data sheet'!$A$2:$C$201,3,FALSE)</f>
        <v>VPH</v>
      </c>
      <c r="E146" s="1"/>
      <c r="F146" s="1"/>
      <c r="G146" s="2"/>
      <c r="I146" s="1">
        <f t="shared" si="4"/>
        <v>0</v>
      </c>
      <c r="J146" s="1"/>
      <c r="K146" s="1"/>
      <c r="L146" s="1">
        <f>COUNTIF($D$2:D146,"EMAC")</f>
        <v>65</v>
      </c>
      <c r="M146" s="1">
        <f>COUNTIF($D$2:D146,"VPH")</f>
        <v>80</v>
      </c>
    </row>
    <row r="147" spans="1:13" x14ac:dyDescent="0.25">
      <c r="A147">
        <v>146</v>
      </c>
      <c r="B147">
        <v>146</v>
      </c>
      <c r="C147" s="6" t="str">
        <f>VLOOKUP(B147,'data sheet'!$A$2:$B$201,2,FALSE)</f>
        <v>Z Allen</v>
      </c>
      <c r="D147" s="1" t="str">
        <f>VLOOKUP(B147,'data sheet'!$A$2:$C$201,3,FALSE)</f>
        <v>EMAC</v>
      </c>
      <c r="E147" s="1" t="s">
        <v>173</v>
      </c>
      <c r="F147" s="1" t="s">
        <v>176</v>
      </c>
      <c r="G147" s="2"/>
      <c r="I147" s="1">
        <f t="shared" si="4"/>
        <v>146</v>
      </c>
      <c r="J147" s="1"/>
      <c r="K147" s="1"/>
      <c r="L147" s="1">
        <f>COUNTIF($D$2:D147,"EMAC")</f>
        <v>66</v>
      </c>
      <c r="M147" s="1">
        <f>COUNTIF($D$2:D147,"VPH")</f>
        <v>80</v>
      </c>
    </row>
    <row r="148" spans="1:13" x14ac:dyDescent="0.25">
      <c r="A148">
        <v>147</v>
      </c>
      <c r="B148">
        <v>147</v>
      </c>
      <c r="C148" s="6" t="str">
        <f>VLOOKUP(B148,'data sheet'!$A$2:$B$201,2,FALSE)</f>
        <v>C Gierl</v>
      </c>
      <c r="D148" s="1" t="str">
        <f>VLOOKUP(B148,'data sheet'!$A$2:$C$201,3,FALSE)</f>
        <v>EMAC</v>
      </c>
      <c r="E148" s="1" t="s">
        <v>173</v>
      </c>
      <c r="F148" s="1">
        <v>6</v>
      </c>
      <c r="G148" s="2"/>
      <c r="I148" s="1">
        <f t="shared" si="4"/>
        <v>147</v>
      </c>
      <c r="J148" s="1"/>
      <c r="K148" s="1"/>
      <c r="L148" s="1">
        <f>COUNTIF($D$2:D148,"EMAC")</f>
        <v>67</v>
      </c>
      <c r="M148" s="1">
        <f>COUNTIF($D$2:D148,"VPH")</f>
        <v>80</v>
      </c>
    </row>
    <row r="149" spans="1:13" x14ac:dyDescent="0.25">
      <c r="A149">
        <v>148</v>
      </c>
      <c r="B149">
        <v>148</v>
      </c>
      <c r="C149" s="6" t="str">
        <f>VLOOKUP(B149,'data sheet'!$A$2:$B$201,2,FALSE)</f>
        <v>A Hawkes</v>
      </c>
      <c r="D149" s="1" t="str">
        <f>VLOOKUP(B149,'data sheet'!$A$2:$C$201,3,FALSE)</f>
        <v>EMAC</v>
      </c>
      <c r="E149" s="1" t="s">
        <v>173</v>
      </c>
      <c r="F149" s="1">
        <v>5</v>
      </c>
      <c r="G149" s="2"/>
      <c r="I149" s="1">
        <f t="shared" si="4"/>
        <v>148</v>
      </c>
      <c r="J149" s="1"/>
      <c r="K149" s="1"/>
      <c r="L149" s="1">
        <f>COUNTIF($D$2:D149,"EMAC")</f>
        <v>68</v>
      </c>
      <c r="M149" s="1">
        <f>COUNTIF($D$2:D149,"VPH")</f>
        <v>80</v>
      </c>
    </row>
    <row r="150" spans="1:13" x14ac:dyDescent="0.25">
      <c r="A150">
        <v>149</v>
      </c>
      <c r="B150">
        <v>149</v>
      </c>
      <c r="C150" s="6" t="str">
        <f>VLOOKUP(B150,'data sheet'!$A$2:$B$201,2,FALSE)</f>
        <v>L Taylor</v>
      </c>
      <c r="D150" s="1" t="str">
        <f>VLOOKUP(B150,'data sheet'!$A$2:$C$201,3,FALSE)</f>
        <v>EMAC</v>
      </c>
      <c r="E150" s="1" t="s">
        <v>173</v>
      </c>
      <c r="F150" s="1">
        <v>4</v>
      </c>
      <c r="G150" s="2"/>
      <c r="I150" s="1">
        <f t="shared" si="4"/>
        <v>149</v>
      </c>
      <c r="J150" s="1"/>
      <c r="K150" s="1"/>
      <c r="L150" s="1">
        <f>COUNTIF($D$2:D150,"EMAC")</f>
        <v>69</v>
      </c>
      <c r="M150" s="1">
        <f>COUNTIF($D$2:D150,"VPH")</f>
        <v>80</v>
      </c>
    </row>
    <row r="151" spans="1:13" x14ac:dyDescent="0.25">
      <c r="A151">
        <v>150</v>
      </c>
      <c r="B151">
        <v>150</v>
      </c>
      <c r="C151" s="6" t="str">
        <f>VLOOKUP(B151,'data sheet'!$A$2:$B$201,2,FALSE)</f>
        <v>C Woodhead</v>
      </c>
      <c r="D151" s="1" t="str">
        <f>VLOOKUP(B151,'data sheet'!$A$2:$C$201,3,FALSE)</f>
        <v>EMAC</v>
      </c>
      <c r="E151" s="1" t="s">
        <v>173</v>
      </c>
      <c r="F151" s="1">
        <v>3</v>
      </c>
      <c r="G151" s="2"/>
      <c r="I151" s="1">
        <f t="shared" si="4"/>
        <v>150</v>
      </c>
      <c r="J151" s="1"/>
      <c r="K151" s="1"/>
      <c r="L151" s="1">
        <f>COUNTIF($D$2:D151,"EMAC")</f>
        <v>70</v>
      </c>
      <c r="M151" s="1">
        <f>COUNTIF($D$2:D151,"VPH")</f>
        <v>80</v>
      </c>
    </row>
    <row r="152" spans="1:13" x14ac:dyDescent="0.25">
      <c r="A152">
        <v>151</v>
      </c>
      <c r="B152">
        <v>151</v>
      </c>
      <c r="C152" s="6" t="str">
        <f>VLOOKUP(B152,'data sheet'!$A$2:$B$201,2,FALSE)</f>
        <v>Joy McCormack</v>
      </c>
      <c r="D152" s="1" t="str">
        <f>VLOOKUP(B152,'data sheet'!$A$2:$C$201,3,FALSE)</f>
        <v>EMAC</v>
      </c>
      <c r="E152" s="1" t="s">
        <v>173</v>
      </c>
      <c r="F152" s="1">
        <v>2</v>
      </c>
      <c r="G152" s="2"/>
      <c r="I152" s="1">
        <f t="shared" si="4"/>
        <v>151</v>
      </c>
      <c r="J152" s="1"/>
      <c r="K152" s="1"/>
      <c r="L152" s="1">
        <f>COUNTIF($D$2:D152,"EMAC")</f>
        <v>71</v>
      </c>
      <c r="M152" s="1">
        <f>COUNTIF($D$2:D152,"VPH")</f>
        <v>80</v>
      </c>
    </row>
    <row r="153" spans="1:13" x14ac:dyDescent="0.25">
      <c r="A153">
        <v>152</v>
      </c>
      <c r="B153">
        <v>152</v>
      </c>
      <c r="C153" s="6" t="str">
        <f>VLOOKUP(B153,'data sheet'!$A$2:$B$201,2,FALSE)</f>
        <v>R Maggio</v>
      </c>
      <c r="D153" s="1" t="str">
        <f>VLOOKUP(B153,'data sheet'!$A$2:$C$201,3,FALSE)</f>
        <v>EMAC</v>
      </c>
      <c r="E153" s="1" t="s">
        <v>172</v>
      </c>
      <c r="F153" s="1">
        <v>1</v>
      </c>
      <c r="G153" s="2"/>
      <c r="I153" s="1"/>
      <c r="J153" s="1"/>
      <c r="K153" s="1"/>
      <c r="L153" s="1">
        <f>COUNTIF($D$2:D153,"EMAC")</f>
        <v>72</v>
      </c>
      <c r="M153" s="1">
        <f>COUNTIF($D$2:D153,"VPH")</f>
        <v>80</v>
      </c>
    </row>
    <row r="154" spans="1:13" x14ac:dyDescent="0.25">
      <c r="A154">
        <v>153</v>
      </c>
      <c r="B154">
        <v>153</v>
      </c>
      <c r="C154" s="6" t="str">
        <f>VLOOKUP(B154,'data sheet'!$A$2:$B$201,2,FALSE)</f>
        <v>A Sheppherd</v>
      </c>
      <c r="D154" s="1" t="str">
        <f>VLOOKUP(B154,'data sheet'!$A$2:$C$201,3,FALSE)</f>
        <v>EMAC</v>
      </c>
      <c r="E154" s="1" t="s">
        <v>173</v>
      </c>
      <c r="F154" s="1">
        <v>1</v>
      </c>
      <c r="G154" s="2"/>
      <c r="I154" s="1"/>
      <c r="J154" s="1"/>
      <c r="K154" s="1"/>
      <c r="L154" s="1">
        <f>COUNTIF($D$2:D154,"EMAC")</f>
        <v>73</v>
      </c>
      <c r="M154" s="1">
        <f>COUNTIF($D$2:D154,"VPH")</f>
        <v>80</v>
      </c>
    </row>
    <row r="156" spans="1:13" x14ac:dyDescent="0.25">
      <c r="G156" t="s">
        <v>11</v>
      </c>
      <c r="I156">
        <f>SUM(I2:I154)</f>
        <v>6387</v>
      </c>
      <c r="J156">
        <f>SUM(J2:J154)</f>
        <v>3916</v>
      </c>
      <c r="K156">
        <f>+J156-I156</f>
        <v>-2471</v>
      </c>
    </row>
    <row r="158" spans="1:13" x14ac:dyDescent="0.25">
      <c r="G158" t="s">
        <v>12</v>
      </c>
      <c r="I158" t="str">
        <f>IF(I156&gt;J156,"VPH","EMAC")</f>
        <v>VPH</v>
      </c>
    </row>
  </sheetData>
  <pageMargins left="0.7" right="0.7" top="0.75" bottom="0.75" header="0.3" footer="0.3"/>
  <pageSetup scale="64" fitToHeight="4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4"/>
  <sheetViews>
    <sheetView topLeftCell="A118" workbookViewId="0">
      <selection activeCell="B155" sqref="B155"/>
    </sheetView>
  </sheetViews>
  <sheetFormatPr defaultRowHeight="15" x14ac:dyDescent="0.25"/>
  <cols>
    <col min="2" max="2" width="23.85546875" bestFit="1" customWidth="1"/>
  </cols>
  <sheetData>
    <row r="1" spans="1:3" x14ac:dyDescent="0.25">
      <c r="A1" t="s">
        <v>6</v>
      </c>
      <c r="B1" t="s">
        <v>1</v>
      </c>
      <c r="C1" t="s">
        <v>2</v>
      </c>
    </row>
    <row r="2" spans="1:3" x14ac:dyDescent="0.25">
      <c r="A2">
        <v>1</v>
      </c>
      <c r="B2" t="s">
        <v>15</v>
      </c>
      <c r="C2" t="s">
        <v>14</v>
      </c>
    </row>
    <row r="3" spans="1:3" x14ac:dyDescent="0.25">
      <c r="A3">
        <v>2</v>
      </c>
      <c r="B3" t="s">
        <v>16</v>
      </c>
      <c r="C3" t="s">
        <v>14</v>
      </c>
    </row>
    <row r="4" spans="1:3" x14ac:dyDescent="0.25">
      <c r="A4">
        <v>3</v>
      </c>
      <c r="B4" t="s">
        <v>17</v>
      </c>
      <c r="C4" t="s">
        <v>14</v>
      </c>
    </row>
    <row r="5" spans="1:3" x14ac:dyDescent="0.25">
      <c r="A5">
        <v>4</v>
      </c>
      <c r="B5" t="s">
        <v>18</v>
      </c>
      <c r="C5" t="s">
        <v>14</v>
      </c>
    </row>
    <row r="6" spans="1:3" x14ac:dyDescent="0.25">
      <c r="A6">
        <v>5</v>
      </c>
      <c r="B6" t="s">
        <v>19</v>
      </c>
      <c r="C6" t="s">
        <v>13</v>
      </c>
    </row>
    <row r="7" spans="1:3" x14ac:dyDescent="0.25">
      <c r="A7">
        <v>6</v>
      </c>
      <c r="B7" t="s">
        <v>20</v>
      </c>
      <c r="C7" t="s">
        <v>14</v>
      </c>
    </row>
    <row r="8" spans="1:3" x14ac:dyDescent="0.25">
      <c r="A8">
        <v>7</v>
      </c>
      <c r="B8" t="s">
        <v>21</v>
      </c>
      <c r="C8" t="s">
        <v>14</v>
      </c>
    </row>
    <row r="9" spans="1:3" x14ac:dyDescent="0.25">
      <c r="A9">
        <v>8</v>
      </c>
      <c r="B9" t="s">
        <v>22</v>
      </c>
      <c r="C9" t="s">
        <v>13</v>
      </c>
    </row>
    <row r="10" spans="1:3" x14ac:dyDescent="0.25">
      <c r="A10">
        <v>9</v>
      </c>
      <c r="B10" t="s">
        <v>23</v>
      </c>
      <c r="C10" t="s">
        <v>14</v>
      </c>
    </row>
    <row r="11" spans="1:3" x14ac:dyDescent="0.25">
      <c r="A11">
        <v>10</v>
      </c>
      <c r="B11" t="s">
        <v>24</v>
      </c>
      <c r="C11" t="s">
        <v>14</v>
      </c>
    </row>
    <row r="12" spans="1:3" x14ac:dyDescent="0.25">
      <c r="A12">
        <v>11</v>
      </c>
      <c r="B12" t="s">
        <v>25</v>
      </c>
      <c r="C12" t="s">
        <v>13</v>
      </c>
    </row>
    <row r="13" spans="1:3" x14ac:dyDescent="0.25">
      <c r="A13">
        <v>12</v>
      </c>
      <c r="B13" t="s">
        <v>26</v>
      </c>
      <c r="C13" t="s">
        <v>14</v>
      </c>
    </row>
    <row r="14" spans="1:3" x14ac:dyDescent="0.25">
      <c r="A14">
        <v>13</v>
      </c>
      <c r="B14" t="s">
        <v>27</v>
      </c>
      <c r="C14" t="s">
        <v>13</v>
      </c>
    </row>
    <row r="15" spans="1:3" x14ac:dyDescent="0.25">
      <c r="A15">
        <v>14</v>
      </c>
      <c r="B15" t="s">
        <v>28</v>
      </c>
      <c r="C15" t="s">
        <v>14</v>
      </c>
    </row>
    <row r="16" spans="1:3" x14ac:dyDescent="0.25">
      <c r="A16">
        <v>15</v>
      </c>
      <c r="B16" t="s">
        <v>29</v>
      </c>
      <c r="C16" t="s">
        <v>14</v>
      </c>
    </row>
    <row r="17" spans="1:3" x14ac:dyDescent="0.25">
      <c r="A17">
        <v>16</v>
      </c>
      <c r="B17" t="s">
        <v>30</v>
      </c>
      <c r="C17" t="s">
        <v>13</v>
      </c>
    </row>
    <row r="18" spans="1:3" x14ac:dyDescent="0.25">
      <c r="A18">
        <v>17</v>
      </c>
      <c r="B18" t="s">
        <v>31</v>
      </c>
      <c r="C18" t="s">
        <v>14</v>
      </c>
    </row>
    <row r="19" spans="1:3" x14ac:dyDescent="0.25">
      <c r="A19">
        <v>18</v>
      </c>
      <c r="B19" t="s">
        <v>32</v>
      </c>
      <c r="C19" t="s">
        <v>14</v>
      </c>
    </row>
    <row r="20" spans="1:3" x14ac:dyDescent="0.25">
      <c r="A20">
        <v>19</v>
      </c>
      <c r="B20" t="s">
        <v>33</v>
      </c>
      <c r="C20" t="s">
        <v>14</v>
      </c>
    </row>
    <row r="21" spans="1:3" x14ac:dyDescent="0.25">
      <c r="A21">
        <v>20</v>
      </c>
      <c r="B21" t="s">
        <v>34</v>
      </c>
      <c r="C21" t="s">
        <v>13</v>
      </c>
    </row>
    <row r="22" spans="1:3" x14ac:dyDescent="0.25">
      <c r="A22">
        <v>21</v>
      </c>
      <c r="B22" t="s">
        <v>35</v>
      </c>
      <c r="C22" t="s">
        <v>14</v>
      </c>
    </row>
    <row r="23" spans="1:3" x14ac:dyDescent="0.25">
      <c r="A23">
        <v>22</v>
      </c>
      <c r="B23" t="s">
        <v>36</v>
      </c>
      <c r="C23" t="s">
        <v>13</v>
      </c>
    </row>
    <row r="24" spans="1:3" x14ac:dyDescent="0.25">
      <c r="A24">
        <v>23</v>
      </c>
      <c r="B24" t="s">
        <v>37</v>
      </c>
      <c r="C24" t="s">
        <v>13</v>
      </c>
    </row>
    <row r="25" spans="1:3" x14ac:dyDescent="0.25">
      <c r="A25">
        <v>24</v>
      </c>
      <c r="B25" t="s">
        <v>38</v>
      </c>
      <c r="C25" t="s">
        <v>14</v>
      </c>
    </row>
    <row r="26" spans="1:3" x14ac:dyDescent="0.25">
      <c r="A26">
        <v>25</v>
      </c>
      <c r="B26" t="s">
        <v>39</v>
      </c>
      <c r="C26" t="s">
        <v>14</v>
      </c>
    </row>
    <row r="27" spans="1:3" x14ac:dyDescent="0.25">
      <c r="A27">
        <v>26</v>
      </c>
      <c r="B27" t="s">
        <v>40</v>
      </c>
      <c r="C27" t="s">
        <v>14</v>
      </c>
    </row>
    <row r="28" spans="1:3" x14ac:dyDescent="0.25">
      <c r="A28">
        <v>27</v>
      </c>
      <c r="B28" t="s">
        <v>41</v>
      </c>
      <c r="C28" t="s">
        <v>14</v>
      </c>
    </row>
    <row r="29" spans="1:3" x14ac:dyDescent="0.25">
      <c r="A29">
        <v>28</v>
      </c>
      <c r="B29" t="s">
        <v>42</v>
      </c>
      <c r="C29" t="s">
        <v>13</v>
      </c>
    </row>
    <row r="30" spans="1:3" x14ac:dyDescent="0.25">
      <c r="A30">
        <v>29</v>
      </c>
      <c r="B30" t="s">
        <v>43</v>
      </c>
      <c r="C30" t="s">
        <v>14</v>
      </c>
    </row>
    <row r="31" spans="1:3" x14ac:dyDescent="0.25">
      <c r="A31">
        <v>30</v>
      </c>
      <c r="B31" t="s">
        <v>44</v>
      </c>
      <c r="C31" t="s">
        <v>14</v>
      </c>
    </row>
    <row r="32" spans="1:3" x14ac:dyDescent="0.25">
      <c r="A32">
        <v>31</v>
      </c>
      <c r="B32" t="s">
        <v>45</v>
      </c>
      <c r="C32" t="s">
        <v>14</v>
      </c>
    </row>
    <row r="33" spans="1:3" x14ac:dyDescent="0.25">
      <c r="A33">
        <v>32</v>
      </c>
      <c r="B33" t="s">
        <v>46</v>
      </c>
      <c r="C33" t="s">
        <v>14</v>
      </c>
    </row>
    <row r="34" spans="1:3" x14ac:dyDescent="0.25">
      <c r="A34">
        <v>33</v>
      </c>
      <c r="B34" t="s">
        <v>47</v>
      </c>
      <c r="C34" t="s">
        <v>13</v>
      </c>
    </row>
    <row r="35" spans="1:3" x14ac:dyDescent="0.25">
      <c r="A35">
        <v>34</v>
      </c>
      <c r="B35" t="s">
        <v>48</v>
      </c>
      <c r="C35" t="s">
        <v>14</v>
      </c>
    </row>
    <row r="36" spans="1:3" x14ac:dyDescent="0.25">
      <c r="A36">
        <v>35</v>
      </c>
      <c r="B36" t="s">
        <v>49</v>
      </c>
      <c r="C36" t="s">
        <v>14</v>
      </c>
    </row>
    <row r="37" spans="1:3" x14ac:dyDescent="0.25">
      <c r="A37">
        <v>36</v>
      </c>
      <c r="B37" t="s">
        <v>50</v>
      </c>
      <c r="C37" t="s">
        <v>13</v>
      </c>
    </row>
    <row r="38" spans="1:3" x14ac:dyDescent="0.25">
      <c r="A38">
        <v>37</v>
      </c>
      <c r="B38" t="s">
        <v>51</v>
      </c>
      <c r="C38" t="s">
        <v>14</v>
      </c>
    </row>
    <row r="39" spans="1:3" x14ac:dyDescent="0.25">
      <c r="A39">
        <v>38</v>
      </c>
      <c r="B39" t="s">
        <v>52</v>
      </c>
      <c r="C39" t="s">
        <v>14</v>
      </c>
    </row>
    <row r="40" spans="1:3" x14ac:dyDescent="0.25">
      <c r="A40">
        <v>39</v>
      </c>
      <c r="B40" t="s">
        <v>53</v>
      </c>
      <c r="C40" t="s">
        <v>13</v>
      </c>
    </row>
    <row r="41" spans="1:3" x14ac:dyDescent="0.25">
      <c r="A41">
        <v>40</v>
      </c>
      <c r="B41" t="s">
        <v>54</v>
      </c>
      <c r="C41" t="s">
        <v>14</v>
      </c>
    </row>
    <row r="42" spans="1:3" x14ac:dyDescent="0.25">
      <c r="A42">
        <v>41</v>
      </c>
      <c r="B42" t="s">
        <v>55</v>
      </c>
      <c r="C42" t="s">
        <v>13</v>
      </c>
    </row>
    <row r="43" spans="1:3" x14ac:dyDescent="0.25">
      <c r="A43">
        <v>42</v>
      </c>
      <c r="B43" t="s">
        <v>56</v>
      </c>
      <c r="C43" t="s">
        <v>14</v>
      </c>
    </row>
    <row r="44" spans="1:3" x14ac:dyDescent="0.25">
      <c r="A44">
        <v>43</v>
      </c>
      <c r="B44" t="s">
        <v>57</v>
      </c>
      <c r="C44" t="s">
        <v>14</v>
      </c>
    </row>
    <row r="45" spans="1:3" x14ac:dyDescent="0.25">
      <c r="A45">
        <v>44</v>
      </c>
      <c r="B45" t="s">
        <v>58</v>
      </c>
      <c r="C45" t="s">
        <v>14</v>
      </c>
    </row>
    <row r="46" spans="1:3" x14ac:dyDescent="0.25">
      <c r="A46">
        <v>45</v>
      </c>
      <c r="B46" t="s">
        <v>59</v>
      </c>
      <c r="C46" t="s">
        <v>14</v>
      </c>
    </row>
    <row r="47" spans="1:3" x14ac:dyDescent="0.25">
      <c r="A47">
        <v>46</v>
      </c>
      <c r="B47" t="s">
        <v>60</v>
      </c>
      <c r="C47" t="s">
        <v>14</v>
      </c>
    </row>
    <row r="48" spans="1:3" x14ac:dyDescent="0.25">
      <c r="A48">
        <v>47</v>
      </c>
      <c r="B48" t="s">
        <v>61</v>
      </c>
      <c r="C48" t="s">
        <v>13</v>
      </c>
    </row>
    <row r="49" spans="1:3" x14ac:dyDescent="0.25">
      <c r="A49">
        <v>48</v>
      </c>
      <c r="B49" t="s">
        <v>62</v>
      </c>
      <c r="C49" t="s">
        <v>14</v>
      </c>
    </row>
    <row r="50" spans="1:3" x14ac:dyDescent="0.25">
      <c r="A50">
        <v>49</v>
      </c>
      <c r="B50" t="s">
        <v>63</v>
      </c>
      <c r="C50" t="s">
        <v>14</v>
      </c>
    </row>
    <row r="51" spans="1:3" x14ac:dyDescent="0.25">
      <c r="A51">
        <v>50</v>
      </c>
      <c r="B51" t="s">
        <v>64</v>
      </c>
      <c r="C51" t="s">
        <v>13</v>
      </c>
    </row>
    <row r="52" spans="1:3" x14ac:dyDescent="0.25">
      <c r="A52">
        <v>51</v>
      </c>
      <c r="B52" t="s">
        <v>65</v>
      </c>
      <c r="C52" t="s">
        <v>14</v>
      </c>
    </row>
    <row r="53" spans="1:3" x14ac:dyDescent="0.25">
      <c r="A53">
        <v>52</v>
      </c>
      <c r="B53" t="s">
        <v>66</v>
      </c>
      <c r="C53" t="s">
        <v>14</v>
      </c>
    </row>
    <row r="54" spans="1:3" x14ac:dyDescent="0.25">
      <c r="A54">
        <v>53</v>
      </c>
      <c r="B54" t="s">
        <v>67</v>
      </c>
      <c r="C54" t="s">
        <v>13</v>
      </c>
    </row>
    <row r="55" spans="1:3" x14ac:dyDescent="0.25">
      <c r="A55">
        <v>54</v>
      </c>
      <c r="B55" t="s">
        <v>68</v>
      </c>
      <c r="C55" t="s">
        <v>14</v>
      </c>
    </row>
    <row r="56" spans="1:3" x14ac:dyDescent="0.25">
      <c r="A56">
        <v>55</v>
      </c>
      <c r="B56" t="s">
        <v>69</v>
      </c>
      <c r="C56" t="s">
        <v>13</v>
      </c>
    </row>
    <row r="57" spans="1:3" x14ac:dyDescent="0.25">
      <c r="A57">
        <v>56</v>
      </c>
      <c r="B57" t="s">
        <v>70</v>
      </c>
      <c r="C57" t="s">
        <v>14</v>
      </c>
    </row>
    <row r="58" spans="1:3" x14ac:dyDescent="0.25">
      <c r="A58">
        <v>57</v>
      </c>
      <c r="B58" t="s">
        <v>71</v>
      </c>
      <c r="C58" t="s">
        <v>14</v>
      </c>
    </row>
    <row r="59" spans="1:3" x14ac:dyDescent="0.25">
      <c r="A59">
        <v>58</v>
      </c>
      <c r="B59" t="s">
        <v>72</v>
      </c>
      <c r="C59" t="s">
        <v>14</v>
      </c>
    </row>
    <row r="60" spans="1:3" x14ac:dyDescent="0.25">
      <c r="A60">
        <v>59</v>
      </c>
      <c r="B60" t="s">
        <v>73</v>
      </c>
      <c r="C60" t="s">
        <v>14</v>
      </c>
    </row>
    <row r="61" spans="1:3" x14ac:dyDescent="0.25">
      <c r="A61">
        <v>60</v>
      </c>
      <c r="B61" t="s">
        <v>74</v>
      </c>
      <c r="C61" t="s">
        <v>13</v>
      </c>
    </row>
    <row r="62" spans="1:3" x14ac:dyDescent="0.25">
      <c r="A62">
        <v>61</v>
      </c>
      <c r="B62" t="s">
        <v>75</v>
      </c>
      <c r="C62" t="s">
        <v>14</v>
      </c>
    </row>
    <row r="63" spans="1:3" x14ac:dyDescent="0.25">
      <c r="A63">
        <v>62</v>
      </c>
      <c r="B63" t="s">
        <v>76</v>
      </c>
      <c r="C63" t="s">
        <v>13</v>
      </c>
    </row>
    <row r="64" spans="1:3" x14ac:dyDescent="0.25">
      <c r="A64">
        <v>63</v>
      </c>
      <c r="B64" t="s">
        <v>77</v>
      </c>
      <c r="C64" t="s">
        <v>13</v>
      </c>
    </row>
    <row r="65" spans="1:3" x14ac:dyDescent="0.25">
      <c r="A65">
        <v>64</v>
      </c>
      <c r="B65" t="s">
        <v>78</v>
      </c>
      <c r="C65" t="s">
        <v>13</v>
      </c>
    </row>
    <row r="66" spans="1:3" x14ac:dyDescent="0.25">
      <c r="A66">
        <v>65</v>
      </c>
      <c r="B66" t="s">
        <v>79</v>
      </c>
      <c r="C66" t="s">
        <v>14</v>
      </c>
    </row>
    <row r="67" spans="1:3" x14ac:dyDescent="0.25">
      <c r="A67">
        <v>66</v>
      </c>
      <c r="B67" t="s">
        <v>80</v>
      </c>
      <c r="C67" t="s">
        <v>13</v>
      </c>
    </row>
    <row r="68" spans="1:3" x14ac:dyDescent="0.25">
      <c r="A68">
        <v>67</v>
      </c>
      <c r="B68" t="s">
        <v>81</v>
      </c>
      <c r="C68" t="s">
        <v>13</v>
      </c>
    </row>
    <row r="69" spans="1:3" x14ac:dyDescent="0.25">
      <c r="A69">
        <v>68</v>
      </c>
      <c r="B69" t="s">
        <v>82</v>
      </c>
      <c r="C69" t="s">
        <v>14</v>
      </c>
    </row>
    <row r="70" spans="1:3" x14ac:dyDescent="0.25">
      <c r="A70">
        <v>69</v>
      </c>
      <c r="B70" t="s">
        <v>83</v>
      </c>
      <c r="C70" t="s">
        <v>13</v>
      </c>
    </row>
    <row r="71" spans="1:3" x14ac:dyDescent="0.25">
      <c r="A71">
        <v>70</v>
      </c>
      <c r="B71" t="s">
        <v>84</v>
      </c>
      <c r="C71" t="s">
        <v>14</v>
      </c>
    </row>
    <row r="72" spans="1:3" x14ac:dyDescent="0.25">
      <c r="A72">
        <v>71</v>
      </c>
      <c r="B72" t="s">
        <v>85</v>
      </c>
      <c r="C72" t="s">
        <v>14</v>
      </c>
    </row>
    <row r="73" spans="1:3" x14ac:dyDescent="0.25">
      <c r="A73">
        <v>72</v>
      </c>
      <c r="B73" t="s">
        <v>86</v>
      </c>
      <c r="C73" t="s">
        <v>14</v>
      </c>
    </row>
    <row r="74" spans="1:3" x14ac:dyDescent="0.25">
      <c r="A74">
        <v>73</v>
      </c>
      <c r="B74" t="s">
        <v>87</v>
      </c>
      <c r="C74" t="s">
        <v>13</v>
      </c>
    </row>
    <row r="75" spans="1:3" x14ac:dyDescent="0.25">
      <c r="A75">
        <v>74</v>
      </c>
      <c r="B75" t="s">
        <v>88</v>
      </c>
      <c r="C75" t="s">
        <v>13</v>
      </c>
    </row>
    <row r="76" spans="1:3" x14ac:dyDescent="0.25">
      <c r="A76">
        <v>75</v>
      </c>
      <c r="B76" t="s">
        <v>89</v>
      </c>
      <c r="C76" t="s">
        <v>14</v>
      </c>
    </row>
    <row r="77" spans="1:3" x14ac:dyDescent="0.25">
      <c r="A77">
        <v>76</v>
      </c>
      <c r="B77" t="s">
        <v>92</v>
      </c>
      <c r="C77" t="s">
        <v>13</v>
      </c>
    </row>
    <row r="78" spans="1:3" x14ac:dyDescent="0.25">
      <c r="A78">
        <v>77</v>
      </c>
      <c r="B78" t="s">
        <v>90</v>
      </c>
      <c r="C78" t="s">
        <v>14</v>
      </c>
    </row>
    <row r="79" spans="1:3" x14ac:dyDescent="0.25">
      <c r="A79">
        <v>78</v>
      </c>
      <c r="B79" t="s">
        <v>91</v>
      </c>
      <c r="C79" t="s">
        <v>13</v>
      </c>
    </row>
    <row r="80" spans="1:3" x14ac:dyDescent="0.25">
      <c r="A80">
        <v>79</v>
      </c>
      <c r="B80" t="s">
        <v>93</v>
      </c>
      <c r="C80" t="s">
        <v>13</v>
      </c>
    </row>
    <row r="81" spans="1:3" x14ac:dyDescent="0.25">
      <c r="A81">
        <v>80</v>
      </c>
      <c r="B81" t="s">
        <v>94</v>
      </c>
      <c r="C81" t="s">
        <v>14</v>
      </c>
    </row>
    <row r="82" spans="1:3" x14ac:dyDescent="0.25">
      <c r="A82">
        <v>81</v>
      </c>
      <c r="B82" t="s">
        <v>95</v>
      </c>
      <c r="C82" t="s">
        <v>13</v>
      </c>
    </row>
    <row r="83" spans="1:3" x14ac:dyDescent="0.25">
      <c r="A83">
        <v>82</v>
      </c>
      <c r="B83" t="s">
        <v>96</v>
      </c>
      <c r="C83" t="s">
        <v>13</v>
      </c>
    </row>
    <row r="84" spans="1:3" x14ac:dyDescent="0.25">
      <c r="A84">
        <v>83</v>
      </c>
      <c r="B84" t="s">
        <v>97</v>
      </c>
      <c r="C84" t="s">
        <v>14</v>
      </c>
    </row>
    <row r="85" spans="1:3" x14ac:dyDescent="0.25">
      <c r="A85">
        <v>84</v>
      </c>
      <c r="B85" t="s">
        <v>98</v>
      </c>
      <c r="C85" t="s">
        <v>13</v>
      </c>
    </row>
    <row r="86" spans="1:3" x14ac:dyDescent="0.25">
      <c r="A86">
        <v>85</v>
      </c>
      <c r="B86" t="s">
        <v>99</v>
      </c>
      <c r="C86" t="s">
        <v>14</v>
      </c>
    </row>
    <row r="87" spans="1:3" x14ac:dyDescent="0.25">
      <c r="A87">
        <v>86</v>
      </c>
      <c r="B87" t="s">
        <v>100</v>
      </c>
      <c r="C87" t="s">
        <v>14</v>
      </c>
    </row>
    <row r="88" spans="1:3" x14ac:dyDescent="0.25">
      <c r="A88">
        <v>87</v>
      </c>
      <c r="B88" t="s">
        <v>101</v>
      </c>
      <c r="C88" t="s">
        <v>13</v>
      </c>
    </row>
    <row r="89" spans="1:3" x14ac:dyDescent="0.25">
      <c r="A89">
        <v>88</v>
      </c>
      <c r="B89" t="s">
        <v>102</v>
      </c>
      <c r="C89" t="s">
        <v>14</v>
      </c>
    </row>
    <row r="90" spans="1:3" x14ac:dyDescent="0.25">
      <c r="A90">
        <v>89</v>
      </c>
      <c r="B90" t="s">
        <v>103</v>
      </c>
      <c r="C90" t="s">
        <v>13</v>
      </c>
    </row>
    <row r="91" spans="1:3" x14ac:dyDescent="0.25">
      <c r="A91">
        <v>90</v>
      </c>
      <c r="B91" t="s">
        <v>104</v>
      </c>
      <c r="C91" t="s">
        <v>14</v>
      </c>
    </row>
    <row r="92" spans="1:3" x14ac:dyDescent="0.25">
      <c r="A92">
        <v>91</v>
      </c>
      <c r="B92" t="s">
        <v>105</v>
      </c>
      <c r="C92" t="s">
        <v>14</v>
      </c>
    </row>
    <row r="93" spans="1:3" x14ac:dyDescent="0.25">
      <c r="A93">
        <v>92</v>
      </c>
      <c r="B93" t="s">
        <v>106</v>
      </c>
      <c r="C93" t="s">
        <v>13</v>
      </c>
    </row>
    <row r="94" spans="1:3" x14ac:dyDescent="0.25">
      <c r="A94">
        <v>93</v>
      </c>
      <c r="B94" t="s">
        <v>107</v>
      </c>
      <c r="C94" t="s">
        <v>13</v>
      </c>
    </row>
    <row r="95" spans="1:3" x14ac:dyDescent="0.25">
      <c r="A95">
        <v>94</v>
      </c>
      <c r="B95" t="s">
        <v>108</v>
      </c>
      <c r="C95" t="s">
        <v>14</v>
      </c>
    </row>
    <row r="96" spans="1:3" x14ac:dyDescent="0.25">
      <c r="A96">
        <v>95</v>
      </c>
      <c r="B96" t="s">
        <v>109</v>
      </c>
      <c r="C96" t="s">
        <v>14</v>
      </c>
    </row>
    <row r="97" spans="1:3" x14ac:dyDescent="0.25">
      <c r="A97">
        <v>96</v>
      </c>
      <c r="B97" t="s">
        <v>110</v>
      </c>
      <c r="C97" t="s">
        <v>13</v>
      </c>
    </row>
    <row r="98" spans="1:3" x14ac:dyDescent="0.25">
      <c r="A98">
        <v>97</v>
      </c>
      <c r="B98" t="s">
        <v>111</v>
      </c>
      <c r="C98" t="s">
        <v>13</v>
      </c>
    </row>
    <row r="99" spans="1:3" x14ac:dyDescent="0.25">
      <c r="A99">
        <v>98</v>
      </c>
      <c r="B99" t="s">
        <v>112</v>
      </c>
      <c r="C99" t="s">
        <v>14</v>
      </c>
    </row>
    <row r="100" spans="1:3" x14ac:dyDescent="0.25">
      <c r="A100">
        <v>99</v>
      </c>
      <c r="B100" t="s">
        <v>113</v>
      </c>
      <c r="C100" t="s">
        <v>13</v>
      </c>
    </row>
    <row r="101" spans="1:3" x14ac:dyDescent="0.25">
      <c r="A101">
        <v>100</v>
      </c>
      <c r="B101" t="s">
        <v>114</v>
      </c>
      <c r="C101" t="s">
        <v>14</v>
      </c>
    </row>
    <row r="102" spans="1:3" x14ac:dyDescent="0.25">
      <c r="A102">
        <v>101</v>
      </c>
      <c r="B102" t="s">
        <v>115</v>
      </c>
      <c r="C102" t="s">
        <v>14</v>
      </c>
    </row>
    <row r="103" spans="1:3" x14ac:dyDescent="0.25">
      <c r="A103">
        <v>102</v>
      </c>
      <c r="B103" t="s">
        <v>116</v>
      </c>
      <c r="C103" t="s">
        <v>13</v>
      </c>
    </row>
    <row r="104" spans="1:3" x14ac:dyDescent="0.25">
      <c r="A104">
        <v>103</v>
      </c>
      <c r="B104" t="s">
        <v>117</v>
      </c>
      <c r="C104" t="s">
        <v>14</v>
      </c>
    </row>
    <row r="105" spans="1:3" x14ac:dyDescent="0.25">
      <c r="A105">
        <v>104</v>
      </c>
      <c r="B105" t="s">
        <v>118</v>
      </c>
      <c r="C105" t="s">
        <v>13</v>
      </c>
    </row>
    <row r="106" spans="1:3" x14ac:dyDescent="0.25">
      <c r="A106">
        <v>105</v>
      </c>
      <c r="B106" t="s">
        <v>119</v>
      </c>
      <c r="C106" t="s">
        <v>14</v>
      </c>
    </row>
    <row r="107" spans="1:3" x14ac:dyDescent="0.25">
      <c r="A107">
        <v>106</v>
      </c>
      <c r="B107" t="s">
        <v>120</v>
      </c>
      <c r="C107" t="s">
        <v>13</v>
      </c>
    </row>
    <row r="108" spans="1:3" x14ac:dyDescent="0.25">
      <c r="A108">
        <v>107</v>
      </c>
      <c r="B108" t="s">
        <v>121</v>
      </c>
      <c r="C108" t="s">
        <v>14</v>
      </c>
    </row>
    <row r="109" spans="1:3" x14ac:dyDescent="0.25">
      <c r="A109">
        <v>108</v>
      </c>
      <c r="B109" t="s">
        <v>122</v>
      </c>
      <c r="C109" t="s">
        <v>13</v>
      </c>
    </row>
    <row r="110" spans="1:3" x14ac:dyDescent="0.25">
      <c r="A110">
        <v>109</v>
      </c>
      <c r="B110" t="s">
        <v>123</v>
      </c>
      <c r="C110" t="s">
        <v>14</v>
      </c>
    </row>
    <row r="111" spans="1:3" x14ac:dyDescent="0.25">
      <c r="A111">
        <v>110</v>
      </c>
      <c r="B111" t="s">
        <v>124</v>
      </c>
      <c r="C111" t="s">
        <v>14</v>
      </c>
    </row>
    <row r="112" spans="1:3" x14ac:dyDescent="0.25">
      <c r="A112">
        <v>111</v>
      </c>
      <c r="B112" t="s">
        <v>125</v>
      </c>
      <c r="C112" t="s">
        <v>13</v>
      </c>
    </row>
    <row r="113" spans="1:3" x14ac:dyDescent="0.25">
      <c r="A113">
        <v>112</v>
      </c>
      <c r="B113" t="s">
        <v>126</v>
      </c>
      <c r="C113" t="s">
        <v>13</v>
      </c>
    </row>
    <row r="114" spans="1:3" x14ac:dyDescent="0.25">
      <c r="A114">
        <v>113</v>
      </c>
      <c r="B114" t="s">
        <v>127</v>
      </c>
      <c r="C114" t="s">
        <v>13</v>
      </c>
    </row>
    <row r="115" spans="1:3" x14ac:dyDescent="0.25">
      <c r="A115">
        <v>114</v>
      </c>
      <c r="B115" t="s">
        <v>128</v>
      </c>
      <c r="C115" t="s">
        <v>14</v>
      </c>
    </row>
    <row r="116" spans="1:3" x14ac:dyDescent="0.25">
      <c r="A116">
        <v>115</v>
      </c>
      <c r="B116" t="s">
        <v>129</v>
      </c>
      <c r="C116" t="s">
        <v>14</v>
      </c>
    </row>
    <row r="117" spans="1:3" x14ac:dyDescent="0.25">
      <c r="A117">
        <v>116</v>
      </c>
      <c r="B117" t="s">
        <v>130</v>
      </c>
      <c r="C117" t="s">
        <v>14</v>
      </c>
    </row>
    <row r="118" spans="1:3" x14ac:dyDescent="0.25">
      <c r="A118">
        <v>117</v>
      </c>
      <c r="B118" t="s">
        <v>131</v>
      </c>
      <c r="C118" t="s">
        <v>14</v>
      </c>
    </row>
    <row r="119" spans="1:3" x14ac:dyDescent="0.25">
      <c r="A119">
        <v>118</v>
      </c>
      <c r="B119" t="s">
        <v>132</v>
      </c>
      <c r="C119" t="s">
        <v>14</v>
      </c>
    </row>
    <row r="120" spans="1:3" x14ac:dyDescent="0.25">
      <c r="A120">
        <v>119</v>
      </c>
      <c r="B120" t="s">
        <v>133</v>
      </c>
      <c r="C120" t="s">
        <v>14</v>
      </c>
    </row>
    <row r="121" spans="1:3" x14ac:dyDescent="0.25">
      <c r="A121">
        <v>120</v>
      </c>
      <c r="B121" t="s">
        <v>134</v>
      </c>
      <c r="C121" t="s">
        <v>13</v>
      </c>
    </row>
    <row r="122" spans="1:3" x14ac:dyDescent="0.25">
      <c r="A122">
        <v>121</v>
      </c>
      <c r="B122" t="s">
        <v>165</v>
      </c>
      <c r="C122" t="s">
        <v>13</v>
      </c>
    </row>
    <row r="123" spans="1:3" x14ac:dyDescent="0.25">
      <c r="A123">
        <v>122</v>
      </c>
      <c r="B123" t="s">
        <v>135</v>
      </c>
      <c r="C123" t="s">
        <v>13</v>
      </c>
    </row>
    <row r="124" spans="1:3" x14ac:dyDescent="0.25">
      <c r="A124">
        <v>123</v>
      </c>
      <c r="B124" t="s">
        <v>136</v>
      </c>
      <c r="C124" t="s">
        <v>13</v>
      </c>
    </row>
    <row r="125" spans="1:3" x14ac:dyDescent="0.25">
      <c r="A125">
        <v>124</v>
      </c>
      <c r="B125" t="s">
        <v>137</v>
      </c>
      <c r="C125" t="s">
        <v>13</v>
      </c>
    </row>
    <row r="126" spans="1:3" x14ac:dyDescent="0.25">
      <c r="A126">
        <v>125</v>
      </c>
      <c r="B126" t="s">
        <v>138</v>
      </c>
      <c r="C126" t="s">
        <v>13</v>
      </c>
    </row>
    <row r="127" spans="1:3" x14ac:dyDescent="0.25">
      <c r="A127">
        <v>126</v>
      </c>
      <c r="B127" t="s">
        <v>139</v>
      </c>
      <c r="C127" t="s">
        <v>13</v>
      </c>
    </row>
    <row r="128" spans="1:3" x14ac:dyDescent="0.25">
      <c r="A128">
        <v>127</v>
      </c>
      <c r="B128" t="s">
        <v>140</v>
      </c>
      <c r="C128" t="s">
        <v>13</v>
      </c>
    </row>
    <row r="129" spans="1:3" x14ac:dyDescent="0.25">
      <c r="A129">
        <v>128</v>
      </c>
      <c r="B129" t="s">
        <v>141</v>
      </c>
      <c r="C129" t="s">
        <v>14</v>
      </c>
    </row>
    <row r="130" spans="1:3" x14ac:dyDescent="0.25">
      <c r="A130">
        <v>129</v>
      </c>
      <c r="B130" t="s">
        <v>142</v>
      </c>
      <c r="C130" t="s">
        <v>14</v>
      </c>
    </row>
    <row r="131" spans="1:3" x14ac:dyDescent="0.25">
      <c r="A131">
        <v>130</v>
      </c>
      <c r="B131" t="s">
        <v>143</v>
      </c>
      <c r="C131" t="s">
        <v>14</v>
      </c>
    </row>
    <row r="132" spans="1:3" x14ac:dyDescent="0.25">
      <c r="A132">
        <v>131</v>
      </c>
      <c r="B132" t="s">
        <v>144</v>
      </c>
      <c r="C132" t="s">
        <v>14</v>
      </c>
    </row>
    <row r="133" spans="1:3" x14ac:dyDescent="0.25">
      <c r="A133">
        <v>132</v>
      </c>
      <c r="B133" t="s">
        <v>145</v>
      </c>
      <c r="C133" t="s">
        <v>14</v>
      </c>
    </row>
    <row r="134" spans="1:3" x14ac:dyDescent="0.25">
      <c r="A134">
        <v>133</v>
      </c>
      <c r="B134" t="s">
        <v>146</v>
      </c>
      <c r="C134" t="s">
        <v>13</v>
      </c>
    </row>
    <row r="135" spans="1:3" x14ac:dyDescent="0.25">
      <c r="A135">
        <v>134</v>
      </c>
      <c r="B135" t="s">
        <v>147</v>
      </c>
      <c r="C135" t="s">
        <v>13</v>
      </c>
    </row>
    <row r="136" spans="1:3" x14ac:dyDescent="0.25">
      <c r="A136">
        <v>135</v>
      </c>
      <c r="B136" t="s">
        <v>148</v>
      </c>
      <c r="C136" t="s">
        <v>13</v>
      </c>
    </row>
    <row r="137" spans="1:3" x14ac:dyDescent="0.25">
      <c r="A137">
        <v>136</v>
      </c>
      <c r="B137" t="s">
        <v>149</v>
      </c>
      <c r="C137" t="s">
        <v>13</v>
      </c>
    </row>
    <row r="138" spans="1:3" x14ac:dyDescent="0.25">
      <c r="A138">
        <v>137</v>
      </c>
      <c r="B138" t="s">
        <v>150</v>
      </c>
      <c r="C138" t="s">
        <v>13</v>
      </c>
    </row>
    <row r="139" spans="1:3" x14ac:dyDescent="0.25">
      <c r="A139">
        <v>138</v>
      </c>
      <c r="B139" t="s">
        <v>151</v>
      </c>
      <c r="C139" t="s">
        <v>13</v>
      </c>
    </row>
    <row r="140" spans="1:3" x14ac:dyDescent="0.25">
      <c r="A140">
        <v>139</v>
      </c>
      <c r="B140" t="s">
        <v>153</v>
      </c>
      <c r="C140" t="s">
        <v>13</v>
      </c>
    </row>
    <row r="141" spans="1:3" x14ac:dyDescent="0.25">
      <c r="A141">
        <v>140</v>
      </c>
      <c r="B141" t="s">
        <v>154</v>
      </c>
      <c r="C141" t="s">
        <v>13</v>
      </c>
    </row>
    <row r="142" spans="1:3" x14ac:dyDescent="0.25">
      <c r="A142">
        <v>141</v>
      </c>
      <c r="B142" t="s">
        <v>155</v>
      </c>
      <c r="C142" t="s">
        <v>14</v>
      </c>
    </row>
    <row r="143" spans="1:3" x14ac:dyDescent="0.25">
      <c r="A143">
        <v>142</v>
      </c>
      <c r="B143" t="s">
        <v>156</v>
      </c>
      <c r="C143" t="s">
        <v>13</v>
      </c>
    </row>
    <row r="144" spans="1:3" x14ac:dyDescent="0.25">
      <c r="A144">
        <v>143</v>
      </c>
      <c r="B144" t="s">
        <v>157</v>
      </c>
      <c r="C144" t="s">
        <v>13</v>
      </c>
    </row>
    <row r="145" spans="1:3" x14ac:dyDescent="0.25">
      <c r="A145">
        <v>144</v>
      </c>
      <c r="B145" t="s">
        <v>158</v>
      </c>
      <c r="C145" t="s">
        <v>13</v>
      </c>
    </row>
    <row r="146" spans="1:3" x14ac:dyDescent="0.25">
      <c r="A146">
        <v>145</v>
      </c>
      <c r="B146" t="s">
        <v>159</v>
      </c>
      <c r="C146" t="s">
        <v>14</v>
      </c>
    </row>
    <row r="147" spans="1:3" x14ac:dyDescent="0.25">
      <c r="A147">
        <v>146</v>
      </c>
      <c r="B147" t="s">
        <v>160</v>
      </c>
      <c r="C147" t="s">
        <v>13</v>
      </c>
    </row>
    <row r="148" spans="1:3" x14ac:dyDescent="0.25">
      <c r="A148">
        <v>147</v>
      </c>
      <c r="B148" t="s">
        <v>161</v>
      </c>
      <c r="C148" t="s">
        <v>13</v>
      </c>
    </row>
    <row r="149" spans="1:3" x14ac:dyDescent="0.25">
      <c r="A149">
        <v>148</v>
      </c>
      <c r="B149" t="s">
        <v>162</v>
      </c>
      <c r="C149" t="s">
        <v>13</v>
      </c>
    </row>
    <row r="150" spans="1:3" x14ac:dyDescent="0.25">
      <c r="A150">
        <v>149</v>
      </c>
      <c r="B150" t="s">
        <v>163</v>
      </c>
      <c r="C150" t="s">
        <v>13</v>
      </c>
    </row>
    <row r="151" spans="1:3" x14ac:dyDescent="0.25">
      <c r="A151">
        <v>150</v>
      </c>
      <c r="B151" t="s">
        <v>164</v>
      </c>
      <c r="C151" t="s">
        <v>13</v>
      </c>
    </row>
    <row r="152" spans="1:3" x14ac:dyDescent="0.25">
      <c r="A152">
        <v>151</v>
      </c>
      <c r="B152" t="s">
        <v>152</v>
      </c>
      <c r="C152" t="s">
        <v>13</v>
      </c>
    </row>
    <row r="153" spans="1:3" x14ac:dyDescent="0.25">
      <c r="A153">
        <v>152</v>
      </c>
      <c r="B153" t="s">
        <v>166</v>
      </c>
      <c r="C153" t="s">
        <v>13</v>
      </c>
    </row>
    <row r="154" spans="1:3" x14ac:dyDescent="0.25">
      <c r="A154">
        <v>153</v>
      </c>
      <c r="B154" t="s">
        <v>167</v>
      </c>
      <c r="C154" t="s">
        <v>13</v>
      </c>
    </row>
    <row r="155" spans="1:3" x14ac:dyDescent="0.25">
      <c r="A155">
        <v>154</v>
      </c>
    </row>
    <row r="156" spans="1:3" x14ac:dyDescent="0.25">
      <c r="A156">
        <v>155</v>
      </c>
    </row>
    <row r="157" spans="1:3" x14ac:dyDescent="0.25">
      <c r="A157">
        <v>156</v>
      </c>
    </row>
    <row r="158" spans="1:3" x14ac:dyDescent="0.25">
      <c r="A158">
        <v>157</v>
      </c>
    </row>
    <row r="159" spans="1:3" x14ac:dyDescent="0.25">
      <c r="A159">
        <v>158</v>
      </c>
    </row>
    <row r="160" spans="1:3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3" spans="1:1" x14ac:dyDescent="0.25">
      <c r="A203" t="s">
        <v>7</v>
      </c>
    </row>
    <row r="204" spans="1:1" x14ac:dyDescent="0.25">
      <c r="A204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Results</vt:lpstr>
      <vt:lpstr>data sheet</vt:lpstr>
      <vt:lpstr>Sheet3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Boddey, Paul</cp:lastModifiedBy>
  <cp:lastPrinted>2017-01-11T19:21:11Z</cp:lastPrinted>
  <dcterms:created xsi:type="dcterms:W3CDTF">2017-01-08T14:25:35Z</dcterms:created>
  <dcterms:modified xsi:type="dcterms:W3CDTF">2021-11-16T16:32:56Z</dcterms:modified>
</cp:coreProperties>
</file>